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16C8EC-D1EC-40E9-8C67-F8A2E7ACE92F}" xr6:coauthVersionLast="36" xr6:coauthVersionMax="47" xr10:uidLastSave="{00000000-0000-0000-0000-000000000000}"/>
  <bookViews>
    <workbookView xWindow="0" yWindow="0" windowWidth="21600" windowHeight="8835" activeTab="5" xr2:uid="{00000000-000D-0000-FFFF-FFFF00000000}"/>
  </bookViews>
  <sheets>
    <sheet name="總表" sheetId="1" r:id="rId1"/>
    <sheet name="附幼1" sheetId="2" r:id="rId2"/>
    <sheet name="附幼2" sheetId="3" r:id="rId3"/>
    <sheet name="附幼3" sheetId="4" r:id="rId4"/>
    <sheet name="附幼4" sheetId="5" r:id="rId5"/>
    <sheet name="附幼5" sheetId="6" r:id="rId6"/>
  </sheets>
  <definedNames>
    <definedName name="_xlnm.Print_Area" localSheetId="1">附幼1!#REF!</definedName>
    <definedName name="_xlnm.Print_Area" localSheetId="2">附幼2!#REF!</definedName>
    <definedName name="_xlnm.Print_Area" localSheetId="3">附幼3!#REF!</definedName>
    <definedName name="_xlnm.Print_Area" localSheetId="4">附幼4!#REF!</definedName>
    <definedName name="_xlnm.Print_Area" localSheetId="5">附幼5!#REF!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4" l="1"/>
  <c r="Q56" i="4"/>
  <c r="G46" i="5"/>
  <c r="G45" i="5"/>
  <c r="I44" i="5"/>
  <c r="G44" i="5"/>
  <c r="M24" i="1" a="1"/>
  <c r="O24" i="1" s="1"/>
  <c r="D24" i="1" a="1"/>
  <c r="F24" i="1" s="1"/>
  <c r="M23" i="1" a="1"/>
  <c r="O23" i="1" s="1"/>
  <c r="D23" i="1" a="1"/>
  <c r="E23" i="1" s="1"/>
  <c r="M22" i="1" a="1"/>
  <c r="O22" i="1" s="1"/>
  <c r="D22" i="1" a="1"/>
  <c r="F22" i="1" s="1"/>
  <c r="M21" i="1" a="1"/>
  <c r="O21" i="1" s="1"/>
  <c r="D21" i="1" a="1"/>
  <c r="F21" i="1" s="1"/>
  <c r="M20" i="1" a="1"/>
  <c r="O20" i="1" s="1"/>
  <c r="D20" i="1" a="1"/>
  <c r="F20" i="1" s="1"/>
  <c r="M17" i="1" a="1"/>
  <c r="O17" i="1" s="1"/>
  <c r="D17" i="1" a="1"/>
  <c r="F17" i="1" s="1"/>
  <c r="M16" i="1" a="1"/>
  <c r="O16" i="1" s="1"/>
  <c r="D16" i="1" a="1"/>
  <c r="E16" i="1" s="1"/>
  <c r="M15" i="1" a="1"/>
  <c r="O15" i="1" s="1"/>
  <c r="D15" i="1" a="1"/>
  <c r="F15" i="1" s="1"/>
  <c r="M13" i="1" a="1"/>
  <c r="O13" i="1" s="1"/>
  <c r="D13" i="1" a="1"/>
  <c r="F13" i="1" s="1"/>
  <c r="M12" i="1" a="1"/>
  <c r="O12" i="1" s="1"/>
  <c r="D12" i="1" a="1"/>
  <c r="F12" i="1" s="1"/>
  <c r="M11" i="1" a="1"/>
  <c r="O11" i="1" s="1"/>
  <c r="D11" i="1" a="1"/>
  <c r="F11" i="1" s="1"/>
  <c r="M10" i="1" a="1"/>
  <c r="O10" i="1" s="1"/>
  <c r="D10" i="1" a="1"/>
  <c r="F10" i="1" s="1"/>
  <c r="M9" i="1" a="1"/>
  <c r="O9" i="1" s="1"/>
  <c r="D9" i="1" a="1"/>
  <c r="F9" i="1" s="1"/>
  <c r="M8" i="1" a="1"/>
  <c r="O8" i="1" s="1"/>
  <c r="D8" i="1" a="1"/>
  <c r="F8" i="1" s="1"/>
  <c r="M7" i="1" a="1"/>
  <c r="O7" i="1" s="1"/>
  <c r="D7" i="1" a="1"/>
  <c r="F7" i="1" s="1"/>
  <c r="M6" i="1" a="1"/>
  <c r="O6" i="1" s="1"/>
  <c r="D6" i="1" a="1"/>
  <c r="F6" i="1" s="1"/>
  <c r="M5" i="1" a="1"/>
  <c r="O5" i="1" s="1"/>
  <c r="D5" i="1" a="1"/>
  <c r="F5" i="1" s="1"/>
  <c r="M4" i="1" a="1"/>
  <c r="O4" i="1" s="1"/>
  <c r="D4" i="1" a="1"/>
  <c r="F4" i="1" s="1"/>
  <c r="M3" i="1" a="1"/>
  <c r="O3" i="1" s="1"/>
  <c r="D3" i="1" a="1"/>
  <c r="F3" i="1" s="1"/>
  <c r="Q24" i="1" l="1"/>
  <c r="M24" i="1"/>
  <c r="P24" i="1"/>
  <c r="R24" i="1"/>
  <c r="N24" i="1"/>
  <c r="S24" i="1"/>
  <c r="H24" i="1"/>
  <c r="D24" i="1"/>
  <c r="I24" i="1"/>
  <c r="E24" i="1"/>
  <c r="G24" i="1"/>
  <c r="J24" i="1"/>
  <c r="Q23" i="1"/>
  <c r="M23" i="1"/>
  <c r="R23" i="1"/>
  <c r="N23" i="1"/>
  <c r="P23" i="1"/>
  <c r="S23" i="1"/>
  <c r="G23" i="1"/>
  <c r="H23" i="1"/>
  <c r="D23" i="1"/>
  <c r="J23" i="1"/>
  <c r="F23" i="1"/>
  <c r="I23" i="1"/>
  <c r="Q22" i="1"/>
  <c r="M22" i="1"/>
  <c r="P22" i="1"/>
  <c r="R22" i="1"/>
  <c r="N22" i="1"/>
  <c r="S22" i="1"/>
  <c r="H22" i="1"/>
  <c r="D22" i="1"/>
  <c r="G22" i="1"/>
  <c r="I22" i="1"/>
  <c r="E22" i="1"/>
  <c r="J22" i="1"/>
  <c r="Q21" i="1"/>
  <c r="M21" i="1"/>
  <c r="P21" i="1"/>
  <c r="R21" i="1"/>
  <c r="N21" i="1"/>
  <c r="S21" i="1"/>
  <c r="H21" i="1"/>
  <c r="D21" i="1"/>
  <c r="I21" i="1"/>
  <c r="E21" i="1"/>
  <c r="G21" i="1"/>
  <c r="J21" i="1"/>
  <c r="Q20" i="1"/>
  <c r="M20" i="1"/>
  <c r="R20" i="1"/>
  <c r="N20" i="1"/>
  <c r="P20" i="1"/>
  <c r="S20" i="1"/>
  <c r="G20" i="1"/>
  <c r="D20" i="1"/>
  <c r="I20" i="1"/>
  <c r="E20" i="1"/>
  <c r="H20" i="1"/>
  <c r="J20" i="1"/>
  <c r="Q17" i="1"/>
  <c r="M17" i="1"/>
  <c r="P17" i="1"/>
  <c r="R17" i="1"/>
  <c r="N17" i="1"/>
  <c r="S17" i="1"/>
  <c r="G17" i="1"/>
  <c r="H17" i="1"/>
  <c r="D17" i="1"/>
  <c r="I17" i="1"/>
  <c r="E17" i="1"/>
  <c r="J17" i="1"/>
  <c r="Q16" i="1"/>
  <c r="M16" i="1"/>
  <c r="R16" i="1"/>
  <c r="N16" i="1"/>
  <c r="P16" i="1"/>
  <c r="S16" i="1"/>
  <c r="J16" i="1"/>
  <c r="F16" i="1"/>
  <c r="G16" i="1"/>
  <c r="H16" i="1"/>
  <c r="D16" i="1"/>
  <c r="I16" i="1"/>
  <c r="M15" i="1"/>
  <c r="Q15" i="1"/>
  <c r="R15" i="1"/>
  <c r="N15" i="1"/>
  <c r="P15" i="1"/>
  <c r="S15" i="1"/>
  <c r="D15" i="1"/>
  <c r="G15" i="1"/>
  <c r="H15" i="1"/>
  <c r="I15" i="1"/>
  <c r="E15" i="1"/>
  <c r="J15" i="1"/>
  <c r="P13" i="1"/>
  <c r="Q13" i="1"/>
  <c r="M13" i="1"/>
  <c r="R13" i="1"/>
  <c r="N13" i="1"/>
  <c r="S13" i="1"/>
  <c r="H13" i="1"/>
  <c r="D13" i="1"/>
  <c r="I13" i="1"/>
  <c r="E13" i="1"/>
  <c r="G13" i="1"/>
  <c r="J13" i="1"/>
  <c r="M12" i="1"/>
  <c r="Q12" i="1"/>
  <c r="R12" i="1"/>
  <c r="N12" i="1"/>
  <c r="P12" i="1"/>
  <c r="S12" i="1"/>
  <c r="D12" i="1"/>
  <c r="G12" i="1"/>
  <c r="H12" i="1"/>
  <c r="I12" i="1"/>
  <c r="E12" i="1"/>
  <c r="J12" i="1"/>
  <c r="M11" i="1"/>
  <c r="P11" i="1"/>
  <c r="Q11" i="1"/>
  <c r="R11" i="1"/>
  <c r="N11" i="1"/>
  <c r="S11" i="1"/>
  <c r="G11" i="1"/>
  <c r="D11" i="1"/>
  <c r="I11" i="1"/>
  <c r="E11" i="1"/>
  <c r="H11" i="1"/>
  <c r="J11" i="1"/>
  <c r="Q10" i="1"/>
  <c r="P10" i="1"/>
  <c r="R10" i="1"/>
  <c r="N10" i="1"/>
  <c r="M10" i="1"/>
  <c r="S10" i="1"/>
  <c r="H10" i="1"/>
  <c r="G10" i="1"/>
  <c r="D10" i="1"/>
  <c r="I10" i="1"/>
  <c r="E10" i="1"/>
  <c r="J10" i="1"/>
  <c r="Q9" i="1"/>
  <c r="M9" i="1"/>
  <c r="R9" i="1"/>
  <c r="N9" i="1"/>
  <c r="P9" i="1"/>
  <c r="S9" i="1"/>
  <c r="G9" i="1"/>
  <c r="H9" i="1"/>
  <c r="D9" i="1"/>
  <c r="I9" i="1"/>
  <c r="E9" i="1"/>
  <c r="J9" i="1"/>
  <c r="Q8" i="1"/>
  <c r="M8" i="1"/>
  <c r="R8" i="1"/>
  <c r="N8" i="1"/>
  <c r="P8" i="1"/>
  <c r="S8" i="1"/>
  <c r="G8" i="1"/>
  <c r="I8" i="1"/>
  <c r="E8" i="1"/>
  <c r="H8" i="1"/>
  <c r="D8" i="1"/>
  <c r="J8" i="1"/>
  <c r="R7" i="1"/>
  <c r="N7" i="1"/>
  <c r="P7" i="1"/>
  <c r="Q7" i="1"/>
  <c r="M7" i="1"/>
  <c r="S7" i="1"/>
  <c r="D7" i="1"/>
  <c r="I7" i="1"/>
  <c r="E7" i="1"/>
  <c r="G7" i="1"/>
  <c r="H7" i="1"/>
  <c r="J7" i="1"/>
  <c r="M6" i="1"/>
  <c r="R6" i="1"/>
  <c r="N6" i="1"/>
  <c r="P6" i="1"/>
  <c r="Q6" i="1"/>
  <c r="S6" i="1"/>
  <c r="I6" i="1"/>
  <c r="E6" i="1"/>
  <c r="G6" i="1"/>
  <c r="H6" i="1"/>
  <c r="D6" i="1"/>
  <c r="J6" i="1"/>
  <c r="P5" i="1"/>
  <c r="N5" i="1"/>
  <c r="Q5" i="1"/>
  <c r="M5" i="1"/>
  <c r="R5" i="1"/>
  <c r="S5" i="1"/>
  <c r="G5" i="1"/>
  <c r="I5" i="1"/>
  <c r="E5" i="1"/>
  <c r="H5" i="1"/>
  <c r="D5" i="1"/>
  <c r="J5" i="1"/>
  <c r="P4" i="1"/>
  <c r="N4" i="1"/>
  <c r="Q4" i="1"/>
  <c r="M4" i="1"/>
  <c r="R4" i="1"/>
  <c r="S4" i="1"/>
  <c r="G4" i="1"/>
  <c r="E4" i="1"/>
  <c r="H4" i="1"/>
  <c r="D4" i="1"/>
  <c r="I4" i="1"/>
  <c r="J4" i="1"/>
  <c r="P3" i="1"/>
  <c r="N3" i="1"/>
  <c r="Q3" i="1"/>
  <c r="M3" i="1"/>
  <c r="R3" i="1"/>
  <c r="S3" i="1"/>
  <c r="D3" i="1"/>
  <c r="E3" i="1"/>
  <c r="G3" i="1"/>
  <c r="H3" i="1"/>
  <c r="I3" i="1"/>
  <c r="J3" i="1"/>
  <c r="T10" i="1" l="1"/>
  <c r="K10" i="1"/>
  <c r="M26" i="1" a="1"/>
  <c r="N26" i="1" s="1"/>
  <c r="D26" i="1" a="1"/>
  <c r="F26" i="1" s="1"/>
  <c r="M25" i="1" a="1"/>
  <c r="O25" i="1" s="1"/>
  <c r="D25" i="1" a="1"/>
  <c r="F25" i="1" s="1"/>
  <c r="M18" i="1" a="1"/>
  <c r="O18" i="1" s="1"/>
  <c r="D18" i="1" a="1"/>
  <c r="F18" i="1" s="1"/>
  <c r="S26" i="1" l="1"/>
  <c r="O26" i="1"/>
  <c r="P26" i="1"/>
  <c r="Q26" i="1"/>
  <c r="M26" i="1"/>
  <c r="R26" i="1"/>
  <c r="G26" i="1"/>
  <c r="H26" i="1"/>
  <c r="D26" i="1"/>
  <c r="I26" i="1"/>
  <c r="E26" i="1"/>
  <c r="J26" i="1"/>
  <c r="Q25" i="1"/>
  <c r="M25" i="1"/>
  <c r="P25" i="1"/>
  <c r="R25" i="1"/>
  <c r="N25" i="1"/>
  <c r="S25" i="1"/>
  <c r="G25" i="1"/>
  <c r="H25" i="1"/>
  <c r="D25" i="1"/>
  <c r="I25" i="1"/>
  <c r="E25" i="1"/>
  <c r="J25" i="1"/>
  <c r="Q18" i="1"/>
  <c r="M18" i="1"/>
  <c r="R18" i="1"/>
  <c r="N18" i="1"/>
  <c r="P18" i="1"/>
  <c r="S18" i="1"/>
  <c r="G18" i="1"/>
  <c r="H18" i="1"/>
  <c r="D18" i="1"/>
  <c r="I18" i="1"/>
  <c r="E18" i="1"/>
  <c r="J18" i="1"/>
  <c r="K11" i="1" l="1"/>
  <c r="T17" i="1"/>
  <c r="T16" i="1"/>
  <c r="K17" i="1"/>
  <c r="K16" i="1"/>
  <c r="T20" i="1" l="1"/>
  <c r="Q44" i="6"/>
  <c r="Q38" i="6"/>
  <c r="Q26" i="6"/>
  <c r="Q38" i="5"/>
  <c r="Q68" i="4" l="1"/>
  <c r="Q8" i="4"/>
  <c r="Q20" i="3" l="1"/>
  <c r="Q8" i="3" l="1"/>
  <c r="Q56" i="2" l="1"/>
  <c r="Q74" i="5" l="1"/>
  <c r="Q68" i="5"/>
  <c r="Q8" i="5" l="1"/>
  <c r="Q62" i="3"/>
  <c r="Q56" i="3"/>
  <c r="K21" i="1"/>
  <c r="T22" i="1" l="1"/>
  <c r="K22" i="1"/>
  <c r="T9" i="1" l="1"/>
  <c r="K9" i="1"/>
  <c r="K26" i="1"/>
  <c r="K25" i="1"/>
  <c r="K15" i="1" l="1"/>
  <c r="T13" i="1"/>
  <c r="Q32" i="4" l="1"/>
  <c r="Q38" i="4"/>
  <c r="Q32" i="6" l="1"/>
  <c r="Q56" i="6"/>
  <c r="Q14" i="6" l="1"/>
  <c r="Q62" i="6"/>
  <c r="Q50" i="6"/>
  <c r="Q20" i="6"/>
  <c r="Q8" i="6"/>
  <c r="Q50" i="5" l="1"/>
  <c r="Q44" i="5"/>
  <c r="Q20" i="5"/>
  <c r="Q14" i="5"/>
  <c r="Q32" i="5"/>
  <c r="Q74" i="4" l="1"/>
  <c r="Q50" i="4"/>
  <c r="Q44" i="4"/>
  <c r="Q26" i="4"/>
  <c r="Q20" i="4"/>
  <c r="Q14" i="4"/>
  <c r="Q50" i="3" l="1"/>
  <c r="Q44" i="3"/>
  <c r="Q38" i="3"/>
  <c r="Q32" i="3"/>
  <c r="Q26" i="3"/>
  <c r="Q14" i="3"/>
  <c r="Q62" i="2" l="1"/>
  <c r="T18" i="1" l="1"/>
  <c r="T7" i="1"/>
  <c r="K13" i="1" l="1"/>
  <c r="T6" i="1"/>
  <c r="K6" i="1"/>
  <c r="T15" i="1" l="1"/>
  <c r="T25" i="1" l="1"/>
  <c r="T24" i="1" l="1"/>
  <c r="K24" i="1"/>
  <c r="T26" i="1"/>
  <c r="T23" i="1"/>
  <c r="K23" i="1"/>
  <c r="T21" i="1"/>
  <c r="K8" i="1"/>
  <c r="K5" i="1"/>
  <c r="T4" i="1"/>
  <c r="K4" i="1"/>
  <c r="T3" i="1"/>
  <c r="K3" i="1"/>
  <c r="T12" i="1" l="1"/>
  <c r="K12" i="1"/>
  <c r="T11" i="1"/>
</calcChain>
</file>

<file path=xl/sharedStrings.xml><?xml version="1.0" encoding="utf-8"?>
<sst xmlns="http://schemas.openxmlformats.org/spreadsheetml/2006/main" count="619" uniqueCount="291">
  <si>
    <r>
      <rPr>
        <sz val="12"/>
        <color theme="1"/>
        <rFont val="標楷體"/>
        <family val="4"/>
        <charset val="136"/>
      </rPr>
      <t>全穀根莖類</t>
    </r>
    <phoneticPr fontId="1" type="noConversion"/>
  </si>
  <si>
    <r>
      <rPr>
        <sz val="12"/>
        <color theme="1"/>
        <rFont val="標楷體"/>
        <family val="4"/>
        <charset val="136"/>
      </rPr>
      <t>低脂乳品類</t>
    </r>
    <phoneticPr fontId="1" type="noConversion"/>
  </si>
  <si>
    <r>
      <rPr>
        <sz val="12"/>
        <color theme="1"/>
        <rFont val="標楷體"/>
        <family val="4"/>
        <charset val="136"/>
      </rPr>
      <t>水果類</t>
    </r>
    <phoneticPr fontId="1" type="noConversion"/>
  </si>
  <si>
    <r>
      <rPr>
        <sz val="12"/>
        <color theme="1"/>
        <rFont val="標楷體"/>
        <family val="4"/>
        <charset val="136"/>
      </rPr>
      <t>糖</t>
    </r>
    <phoneticPr fontId="1" type="noConversion"/>
  </si>
  <si>
    <r>
      <rPr>
        <sz val="12"/>
        <color theme="1"/>
        <rFont val="標楷體"/>
        <family val="4"/>
        <charset val="136"/>
      </rPr>
      <t>豆魚肉蛋類</t>
    </r>
    <phoneticPr fontId="1" type="noConversion"/>
  </si>
  <si>
    <r>
      <rPr>
        <sz val="12"/>
        <color theme="1"/>
        <rFont val="標楷體"/>
        <family val="4"/>
        <charset val="136"/>
      </rPr>
      <t>蔬菜類</t>
    </r>
    <phoneticPr fontId="1" type="noConversion"/>
  </si>
  <si>
    <r>
      <rPr>
        <sz val="12"/>
        <color theme="1"/>
        <rFont val="標楷體"/>
        <family val="4"/>
        <charset val="136"/>
      </rPr>
      <t>油脂與堅果種子類</t>
    </r>
    <phoneticPr fontId="1" type="noConversion"/>
  </si>
  <si>
    <r>
      <rPr>
        <sz val="12"/>
        <color theme="1"/>
        <rFont val="標楷體"/>
        <family val="4"/>
        <charset val="136"/>
      </rPr>
      <t>熱量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</si>
  <si>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</si>
  <si>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</si>
  <si>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全穀根莖類</t>
    </r>
    <phoneticPr fontId="1" type="noConversion"/>
  </si>
  <si>
    <r>
      <rPr>
        <sz val="12"/>
        <color theme="1"/>
        <rFont val="標楷體"/>
        <family val="4"/>
        <charset val="136"/>
      </rPr>
      <t>豆魚肉蛋類</t>
    </r>
    <phoneticPr fontId="1" type="noConversion"/>
  </si>
  <si>
    <r>
      <rPr>
        <sz val="12"/>
        <color theme="1"/>
        <rFont val="標楷體"/>
        <family val="4"/>
        <charset val="136"/>
      </rPr>
      <t>低脂乳品類</t>
    </r>
    <phoneticPr fontId="1" type="noConversion"/>
  </si>
  <si>
    <r>
      <rPr>
        <sz val="12"/>
        <color theme="1"/>
        <rFont val="標楷體"/>
        <family val="4"/>
        <charset val="136"/>
      </rPr>
      <t>蔬菜類</t>
    </r>
    <phoneticPr fontId="1" type="noConversion"/>
  </si>
  <si>
    <r>
      <rPr>
        <sz val="12"/>
        <color theme="1"/>
        <rFont val="標楷體"/>
        <family val="4"/>
        <charset val="136"/>
      </rPr>
      <t>水果類</t>
    </r>
    <phoneticPr fontId="1" type="noConversion"/>
  </si>
  <si>
    <r>
      <rPr>
        <sz val="12"/>
        <color theme="1"/>
        <rFont val="標楷體"/>
        <family val="4"/>
        <charset val="136"/>
      </rPr>
      <t>油脂與堅果種子類</t>
    </r>
    <phoneticPr fontId="1" type="noConversion"/>
  </si>
  <si>
    <r>
      <rPr>
        <sz val="12"/>
        <color theme="1"/>
        <rFont val="標楷體"/>
        <family val="4"/>
        <charset val="136"/>
      </rPr>
      <t>糖</t>
    </r>
    <phoneticPr fontId="1" type="noConversion"/>
  </si>
  <si>
    <r>
      <rPr>
        <sz val="12"/>
        <color theme="1"/>
        <rFont val="標楷體"/>
        <family val="4"/>
        <charset val="136"/>
      </rPr>
      <t>熱量</t>
    </r>
    <phoneticPr fontId="1" type="noConversion"/>
  </si>
  <si>
    <t>五</t>
    <phoneticPr fontId="1" type="noConversion"/>
  </si>
  <si>
    <r>
      <rPr>
        <sz val="12"/>
        <rFont val="標楷體"/>
        <family val="4"/>
        <charset val="136"/>
      </rPr>
      <t>本月用餐天數</t>
    </r>
    <phoneticPr fontId="14" type="noConversion"/>
  </si>
  <si>
    <t>基隆市武崙國民小學附設幼兒園</t>
    <phoneticPr fontId="14" type="noConversion"/>
  </si>
  <si>
    <r>
      <rPr>
        <sz val="12"/>
        <rFont val="標楷體"/>
        <family val="4"/>
        <charset val="136"/>
      </rPr>
      <t>本週用餐天數</t>
    </r>
    <phoneticPr fontId="14" type="noConversion"/>
  </si>
  <si>
    <r>
      <rPr>
        <sz val="12"/>
        <rFont val="標楷體"/>
        <family val="4"/>
        <charset val="136"/>
      </rPr>
      <t>日期</t>
    </r>
    <phoneticPr fontId="14" type="noConversion"/>
  </si>
  <si>
    <r>
      <rPr>
        <sz val="12"/>
        <rFont val="標楷體"/>
        <family val="4"/>
        <charset val="136"/>
      </rPr>
      <t>星期</t>
    </r>
    <phoneticPr fontId="14" type="noConversion"/>
  </si>
  <si>
    <r>
      <rPr>
        <sz val="12"/>
        <rFont val="標楷體"/>
        <family val="4"/>
        <charset val="136"/>
      </rPr>
      <t>主食</t>
    </r>
    <phoneticPr fontId="14" type="noConversion"/>
  </si>
  <si>
    <r>
      <rPr>
        <sz val="12"/>
        <rFont val="標楷體"/>
        <family val="4"/>
        <charset val="136"/>
      </rPr>
      <t>菜</t>
    </r>
    <r>
      <rPr>
        <sz val="12"/>
        <rFont val="Book Antiqua"/>
        <family val="1"/>
      </rPr>
      <t xml:space="preserve">                    </t>
    </r>
    <r>
      <rPr>
        <sz val="12"/>
        <rFont val="標楷體"/>
        <family val="4"/>
        <charset val="136"/>
      </rPr>
      <t>餚</t>
    </r>
    <phoneticPr fontId="14" type="noConversion"/>
  </si>
  <si>
    <r>
      <rPr>
        <sz val="12"/>
        <rFont val="標楷體"/>
        <family val="4"/>
        <charset val="136"/>
      </rPr>
      <t>備</t>
    </r>
    <r>
      <rPr>
        <sz val="12"/>
        <rFont val="Book Antiqua"/>
        <family val="1"/>
      </rPr>
      <t xml:space="preserve">  </t>
    </r>
    <r>
      <rPr>
        <sz val="12"/>
        <rFont val="標楷體"/>
        <family val="4"/>
        <charset val="136"/>
      </rPr>
      <t>註</t>
    </r>
    <phoneticPr fontId="14" type="noConversion"/>
  </si>
  <si>
    <r>
      <rPr>
        <sz val="12"/>
        <rFont val="標楷體"/>
        <family val="4"/>
        <charset val="136"/>
      </rPr>
      <t>菜</t>
    </r>
    <r>
      <rPr>
        <sz val="12"/>
        <rFont val="Book Antiqua"/>
        <family val="1"/>
      </rPr>
      <t xml:space="preserve">    </t>
    </r>
    <r>
      <rPr>
        <sz val="12"/>
        <rFont val="標楷體"/>
        <family val="4"/>
        <charset val="136"/>
      </rPr>
      <t>名</t>
    </r>
    <phoneticPr fontId="14" type="noConversion"/>
  </si>
  <si>
    <r>
      <rPr>
        <sz val="12"/>
        <rFont val="標楷體"/>
        <family val="4"/>
        <charset val="136"/>
      </rPr>
      <t>材料</t>
    </r>
  </si>
  <si>
    <r>
      <rPr>
        <sz val="12"/>
        <rFont val="標楷體"/>
        <family val="4"/>
        <charset val="136"/>
      </rPr>
      <t>公斤重</t>
    </r>
    <phoneticPr fontId="14" type="noConversion"/>
  </si>
  <si>
    <r>
      <rPr>
        <sz val="12"/>
        <rFont val="標楷體"/>
        <family val="4"/>
        <charset val="136"/>
      </rPr>
      <t>食物份數</t>
    </r>
    <phoneticPr fontId="14" type="noConversion"/>
  </si>
  <si>
    <r>
      <rPr>
        <sz val="12"/>
        <rFont val="標楷體"/>
        <family val="4"/>
        <charset val="136"/>
      </rPr>
      <t>全榖根莖類</t>
    </r>
    <phoneticPr fontId="14" type="noConversion"/>
  </si>
  <si>
    <r>
      <rPr>
        <sz val="12"/>
        <rFont val="標楷體"/>
        <family val="4"/>
        <charset val="136"/>
      </rPr>
      <t>豆魚肉蛋類</t>
    </r>
    <phoneticPr fontId="14" type="noConversion"/>
  </si>
  <si>
    <r>
      <rPr>
        <sz val="12"/>
        <rFont val="標楷體"/>
        <family val="4"/>
        <charset val="136"/>
      </rPr>
      <t>低脂乳品類</t>
    </r>
    <phoneticPr fontId="14" type="noConversion"/>
  </si>
  <si>
    <r>
      <rPr>
        <sz val="12"/>
        <rFont val="標楷體"/>
        <family val="4"/>
        <charset val="136"/>
      </rPr>
      <t>蔬菜類</t>
    </r>
    <phoneticPr fontId="14" type="noConversion"/>
  </si>
  <si>
    <r>
      <rPr>
        <sz val="12"/>
        <rFont val="標楷體"/>
        <family val="4"/>
        <charset val="136"/>
      </rPr>
      <t>水果類</t>
    </r>
    <phoneticPr fontId="14" type="noConversion"/>
  </si>
  <si>
    <r>
      <rPr>
        <sz val="7"/>
        <rFont val="標楷體"/>
        <family val="4"/>
        <charset val="136"/>
      </rPr>
      <t>果種子類油脂與堅</t>
    </r>
    <phoneticPr fontId="14" type="noConversion"/>
  </si>
  <si>
    <r>
      <t>(g)</t>
    </r>
    <r>
      <rPr>
        <sz val="7"/>
        <rFont val="標楷體"/>
        <family val="4"/>
        <charset val="136"/>
      </rPr>
      <t>糖</t>
    </r>
    <phoneticPr fontId="14" type="noConversion"/>
  </si>
  <si>
    <r>
      <rPr>
        <sz val="12"/>
        <rFont val="標楷體"/>
        <family val="4"/>
        <charset val="136"/>
      </rPr>
      <t>熱量</t>
    </r>
    <phoneticPr fontId="14" type="noConversion"/>
  </si>
  <si>
    <r>
      <rPr>
        <sz val="12"/>
        <rFont val="標楷體"/>
        <family val="4"/>
        <charset val="136"/>
      </rPr>
      <t>一</t>
    </r>
    <phoneticPr fontId="14" type="noConversion"/>
  </si>
  <si>
    <r>
      <rPr>
        <sz val="12"/>
        <rFont val="標楷體"/>
        <family val="4"/>
        <charset val="136"/>
      </rPr>
      <t>早點</t>
    </r>
    <phoneticPr fontId="14" type="noConversion"/>
  </si>
  <si>
    <r>
      <rPr>
        <sz val="12"/>
        <rFont val="標楷體"/>
        <family val="4"/>
        <charset val="136"/>
      </rPr>
      <t>午點</t>
    </r>
    <phoneticPr fontId="14" type="noConversion"/>
  </si>
  <si>
    <r>
      <rPr>
        <sz val="12"/>
        <rFont val="標楷體"/>
        <family val="4"/>
        <charset val="136"/>
      </rPr>
      <t>二</t>
    </r>
    <phoneticPr fontId="14" type="noConversion"/>
  </si>
  <si>
    <r>
      <rPr>
        <sz val="12"/>
        <rFont val="標楷體"/>
        <family val="4"/>
        <charset val="136"/>
      </rPr>
      <t>三</t>
    </r>
    <phoneticPr fontId="14" type="noConversion"/>
  </si>
  <si>
    <t>四</t>
    <phoneticPr fontId="14" type="noConversion"/>
  </si>
  <si>
    <t>冷凍玉米粒</t>
    <phoneticPr fontId="14" type="noConversion"/>
  </si>
  <si>
    <t>水果拼盤</t>
    <phoneticPr fontId="14" type="noConversion"/>
  </si>
  <si>
    <t>水果</t>
    <phoneticPr fontId="14" type="noConversion"/>
  </si>
  <si>
    <t>水果3種</t>
    <phoneticPr fontId="14" type="noConversion"/>
  </si>
  <si>
    <t>五</t>
    <phoneticPr fontId="14" type="noConversion"/>
  </si>
  <si>
    <t>二砂糖</t>
    <phoneticPr fontId="14" type="noConversion"/>
  </si>
  <si>
    <r>
      <rPr>
        <b/>
        <sz val="12"/>
        <color indexed="10"/>
        <rFont val="標楷體"/>
        <family val="4"/>
        <charset val="136"/>
      </rPr>
      <t>營養標準參照</t>
    </r>
    <phoneticPr fontId="14" type="noConversion"/>
  </si>
  <si>
    <r>
      <rPr>
        <b/>
        <sz val="12"/>
        <color indexed="10"/>
        <rFont val="標楷體"/>
        <family val="4"/>
        <charset val="136"/>
      </rPr>
      <t>衛生福利部</t>
    </r>
    <r>
      <rPr>
        <b/>
        <sz val="12"/>
        <color indexed="10"/>
        <rFont val="Book Antiqua"/>
        <family val="1"/>
      </rPr>
      <t xml:space="preserve"> </t>
    </r>
    <r>
      <rPr>
        <b/>
        <sz val="12"/>
        <color indexed="10"/>
        <rFont val="標楷體"/>
        <family val="4"/>
        <charset val="136"/>
      </rPr>
      <t>國民健康署「幼兒一日飲食建議量」
本園一律使用國產豬肉食材</t>
    </r>
    <phoneticPr fontId="14" type="noConversion"/>
  </si>
  <si>
    <r>
      <rPr>
        <b/>
        <sz val="12"/>
        <rFont val="標楷體"/>
        <family val="4"/>
        <charset val="136"/>
      </rPr>
      <t>幼兒園主任</t>
    </r>
    <phoneticPr fontId="14" type="noConversion"/>
  </si>
  <si>
    <r>
      <rPr>
        <b/>
        <sz val="12"/>
        <rFont val="標楷體"/>
        <family val="4"/>
        <charset val="136"/>
      </rPr>
      <t>園</t>
    </r>
    <r>
      <rPr>
        <b/>
        <sz val="12"/>
        <rFont val="Book Antiqua"/>
        <family val="1"/>
      </rPr>
      <t xml:space="preserve">  </t>
    </r>
    <r>
      <rPr>
        <b/>
        <sz val="12"/>
        <rFont val="標楷體"/>
        <family val="4"/>
        <charset val="136"/>
      </rPr>
      <t>長</t>
    </r>
    <phoneticPr fontId="14" type="noConversion"/>
  </si>
  <si>
    <t>4</t>
    <phoneticPr fontId="14" type="noConversion"/>
  </si>
  <si>
    <t>水果1種</t>
    <phoneticPr fontId="14" type="noConversion"/>
  </si>
  <si>
    <t>5</t>
    <phoneticPr fontId="14" type="noConversion"/>
  </si>
  <si>
    <t>紅蘿蔔</t>
    <phoneticPr fontId="14" type="noConversion"/>
  </si>
  <si>
    <t>慶生會蛋糕</t>
    <phoneticPr fontId="14" type="noConversion"/>
  </si>
  <si>
    <t>自購</t>
    <phoneticPr fontId="14" type="noConversion"/>
  </si>
  <si>
    <t>小白菜</t>
    <phoneticPr fontId="14" type="noConversion"/>
  </si>
  <si>
    <t>豬肉絲</t>
    <phoneticPr fontId="14" type="noConversion"/>
  </si>
  <si>
    <t>生香菇</t>
    <phoneticPr fontId="14" type="noConversion"/>
  </si>
  <si>
    <t>細烏龍麵</t>
    <phoneticPr fontId="14" type="noConversion"/>
  </si>
  <si>
    <t>綠豆</t>
    <phoneticPr fontId="14" type="noConversion"/>
  </si>
  <si>
    <t>白蘿蔔</t>
    <phoneticPr fontId="14" type="noConversion"/>
  </si>
  <si>
    <t>香菇雞絲麵</t>
    <phoneticPr fontId="14" type="noConversion"/>
  </si>
  <si>
    <t>雞絲麵</t>
    <phoneticPr fontId="14" type="noConversion"/>
  </si>
  <si>
    <t>鮮香菇</t>
    <phoneticPr fontId="14" type="noConversion"/>
  </si>
  <si>
    <t>綠豆薏仁甜湯</t>
    <phoneticPr fontId="14" type="noConversion"/>
  </si>
  <si>
    <t>(前一天送)</t>
    <phoneticPr fontId="14" type="noConversion"/>
  </si>
  <si>
    <t>肉包</t>
    <phoneticPr fontId="14" type="noConversion"/>
  </si>
  <si>
    <t>小薏仁</t>
    <phoneticPr fontId="14" type="noConversion"/>
  </si>
  <si>
    <r>
      <t>1</t>
    </r>
    <r>
      <rPr>
        <sz val="12"/>
        <color theme="1"/>
        <rFont val="細明體"/>
        <family val="1"/>
        <charset val="136"/>
      </rPr>
      <t>包</t>
    </r>
    <phoneticPr fontId="1" type="noConversion"/>
  </si>
  <si>
    <t>六</t>
    <phoneticPr fontId="14" type="noConversion"/>
  </si>
  <si>
    <r>
      <t>6</t>
    </r>
    <r>
      <rPr>
        <sz val="12"/>
        <color theme="1"/>
        <rFont val="標楷體"/>
        <family val="4"/>
        <charset val="136"/>
      </rPr>
      <t>包</t>
    </r>
    <phoneticPr fontId="14" type="noConversion"/>
  </si>
  <si>
    <t>玉米雞肉粥</t>
    <phoneticPr fontId="1" type="noConversion"/>
  </si>
  <si>
    <t>豬絞肉</t>
    <phoneticPr fontId="1" type="noConversion"/>
  </si>
  <si>
    <t>三</t>
    <phoneticPr fontId="1" type="noConversion"/>
  </si>
  <si>
    <t>二</t>
    <phoneticPr fontId="1" type="noConversion"/>
  </si>
  <si>
    <r>
      <rPr>
        <sz val="10"/>
        <color theme="1"/>
        <rFont val="標楷體"/>
        <family val="4"/>
        <charset val="136"/>
      </rPr>
      <t>早點</t>
    </r>
    <phoneticPr fontId="1" type="noConversion"/>
  </si>
  <si>
    <r>
      <rPr>
        <sz val="10"/>
        <color theme="1"/>
        <rFont val="標楷體"/>
        <family val="4"/>
        <charset val="136"/>
      </rPr>
      <t>午點</t>
    </r>
    <phoneticPr fontId="1" type="noConversion"/>
  </si>
  <si>
    <t xml:space="preserve">   讓孩子吃得快樂、吃得健康       讓我們做得快樂、做得營養</t>
    <phoneticPr fontId="1" type="noConversion"/>
  </si>
  <si>
    <t>菜單設計：王芳筠營養師</t>
    <phoneticPr fontId="14" type="noConversion"/>
  </si>
  <si>
    <t>紅蘿蔔</t>
    <phoneticPr fontId="1" type="noConversion"/>
  </si>
  <si>
    <t>冬粉</t>
    <phoneticPr fontId="1" type="noConversion"/>
  </si>
  <si>
    <t>金針菇</t>
    <phoneticPr fontId="1" type="noConversion"/>
  </si>
  <si>
    <t>雞蛋</t>
    <phoneticPr fontId="1" type="noConversion"/>
  </si>
  <si>
    <t>青蔥</t>
    <phoneticPr fontId="1" type="noConversion"/>
  </si>
  <si>
    <t>白米</t>
    <phoneticPr fontId="1" type="noConversion"/>
  </si>
  <si>
    <t>豬肉片</t>
    <phoneticPr fontId="1" type="noConversion"/>
  </si>
  <si>
    <t>豬肉絲</t>
    <phoneticPr fontId="1" type="noConversion"/>
  </si>
  <si>
    <t>小白菜</t>
    <phoneticPr fontId="1" type="noConversion"/>
  </si>
  <si>
    <t>黑木耳</t>
    <phoneticPr fontId="1" type="noConversion"/>
  </si>
  <si>
    <t>蝦米</t>
    <phoneticPr fontId="1" type="noConversion"/>
  </si>
  <si>
    <t>芹菜</t>
    <phoneticPr fontId="1" type="noConversion"/>
  </si>
  <si>
    <t>板豆腐</t>
    <phoneticPr fontId="1" type="noConversion"/>
  </si>
  <si>
    <t>嫩油丁</t>
    <phoneticPr fontId="1" type="noConversion"/>
  </si>
  <si>
    <t>珍珠丸</t>
    <phoneticPr fontId="1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</si>
  <si>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10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</si>
  <si>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t>麥茶</t>
    <phoneticPr fontId="1" type="noConversion"/>
  </si>
  <si>
    <t>麥茶包</t>
    <phoneticPr fontId="1" type="noConversion"/>
  </si>
  <si>
    <r>
      <t>40</t>
    </r>
    <r>
      <rPr>
        <sz val="12"/>
        <color theme="1"/>
        <rFont val="標楷體"/>
        <family val="4"/>
        <charset val="136"/>
      </rPr>
      <t>份</t>
    </r>
    <phoneticPr fontId="14" type="noConversion"/>
  </si>
  <si>
    <t>油腐細粉</t>
    <phoneticPr fontId="1" type="noConversion"/>
  </si>
  <si>
    <r>
      <t>1</t>
    </r>
    <r>
      <rPr>
        <sz val="12"/>
        <rFont val="細明體"/>
        <family val="1"/>
        <charset val="136"/>
      </rPr>
      <t>條</t>
    </r>
    <phoneticPr fontId="1" type="noConversion"/>
  </si>
  <si>
    <t>麵疙瘩</t>
    <phoneticPr fontId="1" type="noConversion"/>
  </si>
  <si>
    <r>
      <t>10</t>
    </r>
    <r>
      <rPr>
        <sz val="12"/>
        <rFont val="細明體"/>
        <family val="1"/>
        <charset val="136"/>
      </rPr>
      <t>顆</t>
    </r>
    <phoneticPr fontId="1" type="noConversion"/>
  </si>
  <si>
    <t>10/31</t>
    <phoneticPr fontId="1" type="noConversion"/>
  </si>
  <si>
    <t>四</t>
    <phoneticPr fontId="1" type="noConversion"/>
  </si>
  <si>
    <t>一</t>
    <phoneticPr fontId="1" type="noConversion"/>
  </si>
  <si>
    <t>水果拼盤</t>
    <phoneticPr fontId="1" type="noConversion"/>
  </si>
  <si>
    <t>鮮奶</t>
    <phoneticPr fontId="14" type="noConversion"/>
  </si>
  <si>
    <t>珍珠丸+鮮奶</t>
    <phoneticPr fontId="1" type="noConversion"/>
  </si>
  <si>
    <t>鍋貼+鮮奶</t>
    <phoneticPr fontId="1" type="noConversion"/>
  </si>
  <si>
    <r>
      <t>80</t>
    </r>
    <r>
      <rPr>
        <sz val="12"/>
        <rFont val="細明體"/>
        <family val="1"/>
        <charset val="136"/>
      </rPr>
      <t>個</t>
    </r>
    <phoneticPr fontId="1" type="noConversion"/>
  </si>
  <si>
    <t>豬絞肉</t>
    <phoneticPr fontId="14" type="noConversion"/>
  </si>
  <si>
    <t>黑木耳</t>
    <phoneticPr fontId="14" type="noConversion"/>
  </si>
  <si>
    <t>蔥抓餅</t>
    <phoneticPr fontId="14" type="noConversion"/>
  </si>
  <si>
    <t>鮮奶饅頭</t>
    <phoneticPr fontId="14" type="noConversion"/>
  </si>
  <si>
    <t>皮蛋瘦肉粥</t>
    <phoneticPr fontId="14" type="noConversion"/>
  </si>
  <si>
    <t>魚板</t>
    <phoneticPr fontId="14" type="noConversion"/>
  </si>
  <si>
    <t>雞蛋</t>
    <phoneticPr fontId="14" type="noConversion"/>
  </si>
  <si>
    <t>筍籤</t>
    <phoneticPr fontId="14" type="noConversion"/>
  </si>
  <si>
    <t>皮蛋瘦肉粥</t>
    <phoneticPr fontId="1" type="noConversion"/>
  </si>
  <si>
    <t>銀絲卷</t>
    <phoneticPr fontId="14" type="noConversion"/>
  </si>
  <si>
    <t>豆沙包</t>
    <phoneticPr fontId="1" type="noConversion"/>
  </si>
  <si>
    <t>綜合菇肉粥</t>
    <phoneticPr fontId="1" type="noConversion"/>
  </si>
  <si>
    <t>鴻喜菇</t>
    <phoneticPr fontId="1" type="noConversion"/>
  </si>
  <si>
    <t>小排丁</t>
    <phoneticPr fontId="14" type="noConversion"/>
  </si>
  <si>
    <t>杯子蛋糕</t>
    <phoneticPr fontId="1" type="noConversion"/>
  </si>
  <si>
    <t>薑絲</t>
  </si>
  <si>
    <t>芋頭鹹粥</t>
    <phoneticPr fontId="1" type="noConversion"/>
  </si>
  <si>
    <t>乾香菇絲</t>
    <phoneticPr fontId="1" type="noConversion"/>
  </si>
  <si>
    <t>冷凍芋頭丁</t>
    <phoneticPr fontId="1" type="noConversion"/>
  </si>
  <si>
    <t>味噌拉麵</t>
    <phoneticPr fontId="1" type="noConversion"/>
  </si>
  <si>
    <t>拉麵</t>
    <phoneticPr fontId="1" type="noConversion"/>
  </si>
  <si>
    <t>桂圓紫米粥</t>
    <phoneticPr fontId="1" type="noConversion"/>
  </si>
  <si>
    <t>圓糯米</t>
    <phoneticPr fontId="1" type="noConversion"/>
  </si>
  <si>
    <t>冰糖</t>
    <phoneticPr fontId="1" type="noConversion"/>
  </si>
  <si>
    <t>紫米</t>
    <phoneticPr fontId="1" type="noConversion"/>
  </si>
  <si>
    <t>桂圓</t>
    <phoneticPr fontId="1" type="noConversion"/>
  </si>
  <si>
    <t>什錦烏龍麵</t>
    <phoneticPr fontId="1" type="noConversion"/>
  </si>
  <si>
    <t>榨菜肉絲麵</t>
    <phoneticPr fontId="1" type="noConversion"/>
  </si>
  <si>
    <t>粉圓</t>
    <phoneticPr fontId="14" type="noConversion"/>
  </si>
  <si>
    <t>蘑菇鐵板麵</t>
    <phoneticPr fontId="1" type="noConversion"/>
  </si>
  <si>
    <t>茶碗蒸</t>
    <phoneticPr fontId="1" type="noConversion"/>
  </si>
  <si>
    <t>魚板</t>
    <phoneticPr fontId="1" type="noConversion"/>
  </si>
  <si>
    <t>太白粉</t>
    <phoneticPr fontId="14" type="noConversion"/>
  </si>
  <si>
    <t>魩仔魚羹蛋花</t>
    <phoneticPr fontId="1" type="noConversion"/>
  </si>
  <si>
    <t>魩仔魚</t>
    <phoneticPr fontId="14" type="noConversion"/>
  </si>
  <si>
    <t>青蔥</t>
  </si>
  <si>
    <t>蘿蔔排骨湯</t>
    <phoneticPr fontId="14" type="noConversion"/>
  </si>
  <si>
    <t>乾海帶芽</t>
    <phoneticPr fontId="14" type="noConversion"/>
  </si>
  <si>
    <t>冬瓜</t>
  </si>
  <si>
    <t>餛飩湯</t>
    <phoneticPr fontId="14" type="noConversion"/>
  </si>
  <si>
    <t>蔬菜蛋花豆腐湯</t>
    <phoneticPr fontId="1" type="noConversion"/>
  </si>
  <si>
    <t>紫菜</t>
    <phoneticPr fontId="1" type="noConversion"/>
  </si>
  <si>
    <t>紫菜蛋花湯</t>
    <phoneticPr fontId="1" type="noConversion"/>
  </si>
  <si>
    <r>
      <rPr>
        <b/>
        <sz val="14"/>
        <color theme="1"/>
        <rFont val="標楷體"/>
        <family val="4"/>
        <charset val="136"/>
      </rPr>
      <t>基隆市武崙國民小學附設幼兒園</t>
    </r>
    <r>
      <rPr>
        <b/>
        <sz val="14"/>
        <color theme="1"/>
        <rFont val="Book Antiqua"/>
        <family val="1"/>
      </rPr>
      <t>113</t>
    </r>
    <r>
      <rPr>
        <b/>
        <sz val="14"/>
        <color theme="1"/>
        <rFont val="標楷體"/>
        <family val="4"/>
        <charset val="136"/>
      </rPr>
      <t>學年度第</t>
    </r>
    <r>
      <rPr>
        <b/>
        <sz val="14"/>
        <color theme="1"/>
        <rFont val="Book Antiqua"/>
        <family val="1"/>
      </rPr>
      <t>1</t>
    </r>
    <r>
      <rPr>
        <b/>
        <sz val="14"/>
        <color theme="1"/>
        <rFont val="標楷體"/>
        <family val="4"/>
        <charset val="136"/>
      </rPr>
      <t>學期</t>
    </r>
    <r>
      <rPr>
        <b/>
        <sz val="14"/>
        <color theme="1"/>
        <rFont val="Book Antiqua"/>
        <family val="1"/>
      </rPr>
      <t>11</t>
    </r>
    <r>
      <rPr>
        <b/>
        <sz val="14"/>
        <color theme="1"/>
        <rFont val="標楷體"/>
        <family val="4"/>
        <charset val="136"/>
      </rPr>
      <t>月份點心</t>
    </r>
    <phoneticPr fontId="1" type="noConversion"/>
  </si>
  <si>
    <t>11/1</t>
    <phoneticPr fontId="1" type="noConversion"/>
  </si>
  <si>
    <t>11/4</t>
    <phoneticPr fontId="1" type="noConversion"/>
  </si>
  <si>
    <t>11/5</t>
    <phoneticPr fontId="1" type="noConversion"/>
  </si>
  <si>
    <t>11/6</t>
    <phoneticPr fontId="1" type="noConversion"/>
  </si>
  <si>
    <t>11/7</t>
    <phoneticPr fontId="1" type="noConversion"/>
  </si>
  <si>
    <t>11/8</t>
    <phoneticPr fontId="1" type="noConversion"/>
  </si>
  <si>
    <t>11/11</t>
    <phoneticPr fontId="1" type="noConversion"/>
  </si>
  <si>
    <t>11/12</t>
    <phoneticPr fontId="1" type="noConversion"/>
  </si>
  <si>
    <t>11/13</t>
    <phoneticPr fontId="1" type="noConversion"/>
  </si>
  <si>
    <t>11/14</t>
    <phoneticPr fontId="1" type="noConversion"/>
  </si>
  <si>
    <t>11/15</t>
    <phoneticPr fontId="1" type="noConversion"/>
  </si>
  <si>
    <t>11/18</t>
    <phoneticPr fontId="1" type="noConversion"/>
  </si>
  <si>
    <t>11/19</t>
    <phoneticPr fontId="1" type="noConversion"/>
  </si>
  <si>
    <t>11/20</t>
    <phoneticPr fontId="1" type="noConversion"/>
  </si>
  <si>
    <t>11/21</t>
    <phoneticPr fontId="1" type="noConversion"/>
  </si>
  <si>
    <t>11/22</t>
    <phoneticPr fontId="1" type="noConversion"/>
  </si>
  <si>
    <t>11/25</t>
    <phoneticPr fontId="1" type="noConversion"/>
  </si>
  <si>
    <t>11/26</t>
    <phoneticPr fontId="1" type="noConversion"/>
  </si>
  <si>
    <t>11/27</t>
    <phoneticPr fontId="1" type="noConversion"/>
  </si>
  <si>
    <t>11/28</t>
    <phoneticPr fontId="1" type="noConversion"/>
  </si>
  <si>
    <t>11/29</t>
    <phoneticPr fontId="1" type="noConversion"/>
  </si>
  <si>
    <t>二</t>
    <phoneticPr fontId="1" type="noConversion"/>
  </si>
  <si>
    <t>銀絲卷(小)</t>
    <phoneticPr fontId="14" type="noConversion"/>
  </si>
  <si>
    <r>
      <t>80</t>
    </r>
    <r>
      <rPr>
        <sz val="12"/>
        <rFont val="細明體"/>
        <family val="1"/>
        <charset val="136"/>
      </rPr>
      <t>個</t>
    </r>
    <phoneticPr fontId="1" type="noConversion"/>
  </si>
  <si>
    <r>
      <t>80</t>
    </r>
    <r>
      <rPr>
        <sz val="12"/>
        <rFont val="細明體"/>
        <family val="1"/>
        <charset val="136"/>
      </rPr>
      <t>顆</t>
    </r>
    <phoneticPr fontId="1" type="noConversion"/>
  </si>
  <si>
    <r>
      <t>10</t>
    </r>
    <r>
      <rPr>
        <sz val="12"/>
        <color theme="1"/>
        <rFont val="細明體"/>
        <family val="1"/>
        <charset val="136"/>
      </rPr>
      <t>顆</t>
    </r>
    <phoneticPr fontId="1" type="noConversion"/>
  </si>
  <si>
    <r>
      <t>3</t>
    </r>
    <r>
      <rPr>
        <sz val="12"/>
        <rFont val="細明體"/>
        <family val="1"/>
        <charset val="136"/>
      </rPr>
      <t>小罐</t>
    </r>
    <phoneticPr fontId="1" type="noConversion"/>
  </si>
  <si>
    <r>
      <t>6</t>
    </r>
    <r>
      <rPr>
        <sz val="12"/>
        <rFont val="細明體"/>
        <family val="1"/>
        <charset val="136"/>
      </rPr>
      <t>小包</t>
    </r>
    <phoneticPr fontId="1" type="noConversion"/>
  </si>
  <si>
    <t>玉米罐頭</t>
    <phoneticPr fontId="1" type="noConversion"/>
  </si>
  <si>
    <t>味噌</t>
    <phoneticPr fontId="1" type="noConversion"/>
  </si>
  <si>
    <r>
      <t>32</t>
    </r>
    <r>
      <rPr>
        <sz val="12"/>
        <rFont val="細明體"/>
        <family val="1"/>
        <charset val="136"/>
      </rPr>
      <t>小包</t>
    </r>
    <phoneticPr fontId="1" type="noConversion"/>
  </si>
  <si>
    <r>
      <t>16</t>
    </r>
    <r>
      <rPr>
        <sz val="12"/>
        <color theme="1"/>
        <rFont val="細明體"/>
        <family val="1"/>
        <charset val="136"/>
      </rPr>
      <t>顆</t>
    </r>
    <phoneticPr fontId="1" type="noConversion"/>
  </si>
  <si>
    <t>餛飩</t>
    <phoneticPr fontId="14" type="noConversion"/>
  </si>
  <si>
    <t>冬瓜肉絲湯</t>
    <phoneticPr fontId="1" type="noConversion"/>
  </si>
  <si>
    <r>
      <t>40</t>
    </r>
    <r>
      <rPr>
        <sz val="12"/>
        <rFont val="細明體"/>
        <family val="1"/>
        <charset val="136"/>
      </rPr>
      <t>片</t>
    </r>
    <phoneticPr fontId="1" type="noConversion"/>
  </si>
  <si>
    <r>
      <t>79</t>
    </r>
    <r>
      <rPr>
        <sz val="12"/>
        <rFont val="細明體"/>
        <family val="1"/>
        <charset val="136"/>
      </rPr>
      <t>個</t>
    </r>
    <phoneticPr fontId="1" type="noConversion"/>
  </si>
  <si>
    <r>
      <t>158</t>
    </r>
    <r>
      <rPr>
        <sz val="12"/>
        <color theme="1"/>
        <rFont val="細明體"/>
        <family val="1"/>
        <charset val="136"/>
      </rPr>
      <t>顆</t>
    </r>
    <phoneticPr fontId="1" type="noConversion"/>
  </si>
  <si>
    <r>
      <t>20</t>
    </r>
    <r>
      <rPr>
        <sz val="12"/>
        <rFont val="細明體"/>
        <family val="1"/>
        <charset val="136"/>
      </rPr>
      <t>顆</t>
    </r>
    <phoneticPr fontId="1" type="noConversion"/>
  </si>
  <si>
    <t>皮蛋</t>
    <phoneticPr fontId="14" type="noConversion"/>
  </si>
  <si>
    <t>慶生會蛋糕+麥茶</t>
    <phoneticPr fontId="1" type="noConversion"/>
  </si>
  <si>
    <t>桂圓紫米粥+水果</t>
    <phoneticPr fontId="1" type="noConversion"/>
  </si>
  <si>
    <t>茶碗蒸+水果</t>
    <phoneticPr fontId="1" type="noConversion"/>
  </si>
  <si>
    <t>什錦烏龍麵</t>
    <phoneticPr fontId="1" type="noConversion"/>
  </si>
  <si>
    <t>蘿蔔排骨湯</t>
    <phoneticPr fontId="1" type="noConversion"/>
  </si>
  <si>
    <t>魩仔魚羹蛋花+水果</t>
    <phoneticPr fontId="1" type="noConversion"/>
  </si>
  <si>
    <t>杯子蛋糕+鮮奶</t>
    <phoneticPr fontId="1" type="noConversion"/>
  </si>
  <si>
    <t>11/30</t>
    <phoneticPr fontId="1" type="noConversion"/>
  </si>
  <si>
    <t>海帶芽魚羹</t>
    <phoneticPr fontId="1" type="noConversion"/>
  </si>
  <si>
    <t>魚羹</t>
    <phoneticPr fontId="14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</si>
  <si>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11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</si>
  <si>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4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4"/>
      </rPr>
      <t>13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</si>
  <si>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14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</si>
  <si>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t>2L*6</t>
    <phoneticPr fontId="14" type="noConversion"/>
  </si>
  <si>
    <t>校</t>
    <phoneticPr fontId="1" type="noConversion"/>
  </si>
  <si>
    <t>慶</t>
    <phoneticPr fontId="1" type="noConversion"/>
  </si>
  <si>
    <t>補</t>
    <phoneticPr fontId="1" type="noConversion"/>
  </si>
  <si>
    <t>假</t>
    <phoneticPr fontId="1" type="noConversion"/>
  </si>
  <si>
    <t>校慶補假</t>
    <phoneticPr fontId="1" type="noConversion"/>
  </si>
  <si>
    <t>白米</t>
    <phoneticPr fontId="14" type="noConversion"/>
  </si>
  <si>
    <r>
      <t>113</t>
    </r>
    <r>
      <rPr>
        <b/>
        <sz val="12"/>
        <rFont val="標楷體"/>
        <family val="4"/>
        <charset val="136"/>
      </rPr>
      <t>學年度第</t>
    </r>
    <r>
      <rPr>
        <b/>
        <sz val="12"/>
        <rFont val="Book Antiqua"/>
        <family val="1"/>
      </rPr>
      <t>1</t>
    </r>
    <r>
      <rPr>
        <b/>
        <sz val="12"/>
        <rFont val="標楷體"/>
        <family val="4"/>
        <charset val="136"/>
      </rPr>
      <t>學期第</t>
    </r>
    <r>
      <rPr>
        <b/>
        <sz val="12"/>
        <rFont val="Book Antiqua"/>
        <family val="1"/>
      </rPr>
      <t>12</t>
    </r>
    <r>
      <rPr>
        <b/>
        <sz val="12"/>
        <rFont val="標楷體"/>
        <family val="4"/>
        <charset val="136"/>
      </rPr>
      <t>週幼兒點心食譜設計表</t>
    </r>
    <phoneticPr fontId="14" type="noConversion"/>
  </si>
  <si>
    <t>高麗菜</t>
    <phoneticPr fontId="14" type="noConversion"/>
  </si>
  <si>
    <t>玉米瘦肉粥</t>
    <phoneticPr fontId="14" type="noConversion"/>
  </si>
  <si>
    <t>磨菇醬</t>
    <phoneticPr fontId="1" type="noConversion"/>
  </si>
  <si>
    <t>水煮玉米</t>
    <phoneticPr fontId="1" type="noConversion"/>
  </si>
  <si>
    <t>冷凍玉米段</t>
    <phoneticPr fontId="1" type="noConversion"/>
  </si>
  <si>
    <r>
      <t>160</t>
    </r>
    <r>
      <rPr>
        <sz val="12"/>
        <rFont val="細明體"/>
        <family val="1"/>
        <charset val="136"/>
      </rPr>
      <t>段</t>
    </r>
    <phoneticPr fontId="1" type="noConversion"/>
  </si>
  <si>
    <t>水煮玉米+水果</t>
    <phoneticPr fontId="1" type="noConversion"/>
  </si>
  <si>
    <t>玉米瘦肉粥</t>
    <phoneticPr fontId="1" type="noConversion"/>
  </si>
  <si>
    <t>地瓜甜湯</t>
    <phoneticPr fontId="1" type="noConversion"/>
  </si>
  <si>
    <t>地瓜</t>
    <phoneticPr fontId="1" type="noConversion"/>
  </si>
  <si>
    <t>二砂</t>
    <phoneticPr fontId="1" type="noConversion"/>
  </si>
  <si>
    <t>地瓜甜湯+水果</t>
    <phoneticPr fontId="1" type="noConversion"/>
  </si>
  <si>
    <t>11/16</t>
    <phoneticPr fontId="1" type="noConversion"/>
  </si>
  <si>
    <t>六</t>
    <phoneticPr fontId="1" type="noConversion"/>
  </si>
  <si>
    <t>校慶餐盒</t>
    <phoneticPr fontId="1" type="noConversion"/>
  </si>
  <si>
    <t>活</t>
    <phoneticPr fontId="1" type="noConversion"/>
  </si>
  <si>
    <t>動</t>
    <phoneticPr fontId="1" type="noConversion"/>
  </si>
  <si>
    <t>餐盒園方自購</t>
    <phoneticPr fontId="1" type="noConversion"/>
  </si>
  <si>
    <r>
      <rPr>
        <sz val="12"/>
        <rFont val="標楷體"/>
        <family val="4"/>
        <charset val="136"/>
      </rPr>
      <t>早</t>
    </r>
    <r>
      <rPr>
        <sz val="12"/>
        <rFont val="Book Antiqua"/>
        <family val="4"/>
      </rPr>
      <t>79</t>
    </r>
    <r>
      <rPr>
        <sz val="12"/>
        <rFont val="Book Antiqua"/>
        <family val="1"/>
      </rPr>
      <t>+1</t>
    </r>
    <r>
      <rPr>
        <sz val="12"/>
        <rFont val="標楷體"/>
        <family val="4"/>
        <charset val="136"/>
      </rPr>
      <t>、午</t>
    </r>
    <r>
      <rPr>
        <sz val="12"/>
        <rFont val="Book Antiqua"/>
        <family val="4"/>
      </rPr>
      <t>77</t>
    </r>
    <r>
      <rPr>
        <sz val="12"/>
        <rFont val="Book Antiqua"/>
        <family val="1"/>
      </rPr>
      <t>+1</t>
    </r>
    <phoneticPr fontId="14" type="noConversion"/>
  </si>
  <si>
    <t>1</t>
    <phoneticPr fontId="14" type="noConversion"/>
  </si>
  <si>
    <t>關東煮+水果</t>
    <phoneticPr fontId="1" type="noConversion"/>
  </si>
  <si>
    <t>蔥花蛋吐司+鮮奶</t>
    <phoneticPr fontId="1" type="noConversion"/>
  </si>
  <si>
    <t>粉圓冬瓜茶+水果</t>
    <phoneticPr fontId="1" type="noConversion"/>
  </si>
  <si>
    <t>蔥抓餅+麥茶</t>
    <phoneticPr fontId="1" type="noConversion"/>
  </si>
  <si>
    <t>酸辣湯餃</t>
    <phoneticPr fontId="1" type="noConversion"/>
  </si>
  <si>
    <t>麥茶</t>
    <phoneticPr fontId="14" type="noConversion"/>
  </si>
  <si>
    <t>香炒麥粒包</t>
    <phoneticPr fontId="14" type="noConversion"/>
  </si>
  <si>
    <r>
      <t>1</t>
    </r>
    <r>
      <rPr>
        <sz val="12"/>
        <rFont val="細明體"/>
        <family val="1"/>
        <charset val="136"/>
      </rPr>
      <t>包</t>
    </r>
    <phoneticPr fontId="14" type="noConversion"/>
  </si>
  <si>
    <r>
      <t>160</t>
    </r>
    <r>
      <rPr>
        <sz val="12"/>
        <color theme="1"/>
        <rFont val="細明體"/>
        <family val="1"/>
        <charset val="136"/>
      </rPr>
      <t>顆</t>
    </r>
    <phoneticPr fontId="1" type="noConversion"/>
  </si>
  <si>
    <t>粉圓冬瓜茶</t>
    <phoneticPr fontId="14" type="noConversion"/>
  </si>
  <si>
    <t>冬瓜茶磚</t>
    <phoneticPr fontId="1" type="noConversion"/>
  </si>
  <si>
    <r>
      <t>1</t>
    </r>
    <r>
      <rPr>
        <sz val="12"/>
        <color theme="1"/>
        <rFont val="細明體"/>
        <family val="1"/>
        <charset val="136"/>
      </rPr>
      <t>塊</t>
    </r>
    <phoneticPr fontId="1" type="noConversion"/>
  </si>
  <si>
    <t>仙草甜湯</t>
    <phoneticPr fontId="1" type="noConversion"/>
  </si>
  <si>
    <t>仙草凍</t>
    <phoneticPr fontId="14" type="noConversion"/>
  </si>
  <si>
    <t>關東煮</t>
    <phoneticPr fontId="14" type="noConversion"/>
  </si>
  <si>
    <t>貢丸</t>
    <phoneticPr fontId="14" type="noConversion"/>
  </si>
  <si>
    <t>甜不辣條</t>
    <phoneticPr fontId="14" type="noConversion"/>
  </si>
  <si>
    <t>水餃</t>
    <phoneticPr fontId="14" type="noConversion"/>
  </si>
  <si>
    <t>油豆腐丁</t>
    <phoneticPr fontId="14" type="noConversion"/>
  </si>
  <si>
    <t>豬血糕</t>
    <phoneticPr fontId="14" type="noConversion"/>
  </si>
  <si>
    <t>仙草甜湯</t>
    <phoneticPr fontId="14" type="noConversion"/>
  </si>
  <si>
    <r>
      <t>12</t>
    </r>
    <r>
      <rPr>
        <sz val="12"/>
        <color theme="1"/>
        <rFont val="細明體"/>
        <family val="1"/>
        <charset val="136"/>
      </rPr>
      <t>個</t>
    </r>
    <phoneticPr fontId="1" type="noConversion"/>
  </si>
  <si>
    <r>
      <t>5</t>
    </r>
    <r>
      <rPr>
        <sz val="12"/>
        <color theme="1"/>
        <rFont val="細明體"/>
        <family val="1"/>
        <charset val="136"/>
      </rPr>
      <t>盒</t>
    </r>
    <phoneticPr fontId="1" type="noConversion"/>
  </si>
  <si>
    <t>中華豆腐</t>
    <phoneticPr fontId="14" type="noConversion"/>
  </si>
  <si>
    <r>
      <t>158</t>
    </r>
    <r>
      <rPr>
        <sz val="12"/>
        <color theme="1"/>
        <rFont val="細明體"/>
        <family val="1"/>
        <charset val="136"/>
      </rPr>
      <t>顆</t>
    </r>
    <phoneticPr fontId="1" type="noConversion"/>
  </si>
  <si>
    <t>蔥花蛋吐司</t>
    <phoneticPr fontId="1" type="noConversion"/>
  </si>
  <si>
    <t>白吐司</t>
    <phoneticPr fontId="1" type="noConversion"/>
  </si>
  <si>
    <r>
      <t>160</t>
    </r>
    <r>
      <rPr>
        <sz val="12"/>
        <color theme="1"/>
        <rFont val="細明體"/>
        <family val="1"/>
        <charset val="136"/>
      </rPr>
      <t>片</t>
    </r>
    <phoneticPr fontId="1" type="noConversion"/>
  </si>
  <si>
    <r>
      <t>40</t>
    </r>
    <r>
      <rPr>
        <sz val="12"/>
        <color theme="1"/>
        <rFont val="細明體"/>
        <family val="1"/>
        <charset val="136"/>
      </rPr>
      <t>個</t>
    </r>
    <phoneticPr fontId="1" type="noConversion"/>
  </si>
  <si>
    <t>豬肉餡餅</t>
    <phoneticPr fontId="1" type="noConversion"/>
  </si>
  <si>
    <t>豬肉餡餅+水果</t>
    <phoneticPr fontId="1" type="noConversion"/>
  </si>
  <si>
    <t>油麵麵條</t>
    <phoneticPr fontId="14" type="noConversion"/>
  </si>
  <si>
    <t>小餐包+決明子茶</t>
    <phoneticPr fontId="1" type="noConversion"/>
  </si>
  <si>
    <t>小餐包</t>
    <phoneticPr fontId="1" type="noConversion"/>
  </si>
  <si>
    <t>決明子茶</t>
    <phoneticPr fontId="1" type="noConversion"/>
  </si>
  <si>
    <r>
      <t>78</t>
    </r>
    <r>
      <rPr>
        <sz val="12"/>
        <rFont val="細明體"/>
        <family val="1"/>
        <charset val="136"/>
      </rPr>
      <t>個</t>
    </r>
    <phoneticPr fontId="1" type="noConversion"/>
  </si>
  <si>
    <t>決明子</t>
    <phoneticPr fontId="1" type="noConversion"/>
  </si>
  <si>
    <t>鮮奶</t>
    <phoneticPr fontId="1" type="noConversion"/>
  </si>
  <si>
    <t>保久乳</t>
    <phoneticPr fontId="1" type="noConversion"/>
  </si>
  <si>
    <t>農業部提供</t>
    <phoneticPr fontId="1" type="noConversion"/>
  </si>
  <si>
    <t>鮮奶饅頭+保久乳</t>
    <phoneticPr fontId="1" type="noConversion"/>
  </si>
  <si>
    <t>肉包+保久乳</t>
    <phoneticPr fontId="1" type="noConversion"/>
  </si>
  <si>
    <t>銀絲捲+保久乳</t>
    <phoneticPr fontId="1" type="noConversion"/>
  </si>
  <si>
    <t>豆沙包+保久乳</t>
    <phoneticPr fontId="1" type="noConversion"/>
  </si>
  <si>
    <r>
      <t>85</t>
    </r>
    <r>
      <rPr>
        <sz val="12"/>
        <rFont val="細明體"/>
        <family val="1"/>
        <charset val="136"/>
      </rPr>
      <t>份</t>
    </r>
    <phoneticPr fontId="14" type="noConversion"/>
  </si>
  <si>
    <t>優質水果</t>
    <phoneticPr fontId="1" type="noConversion"/>
  </si>
  <si>
    <t>筍肉包</t>
    <phoneticPr fontId="1" type="noConversion"/>
  </si>
  <si>
    <t>筍肉包+鮮奶</t>
    <phoneticPr fontId="1" type="noConversion"/>
  </si>
  <si>
    <t>燒賣</t>
    <phoneticPr fontId="1" type="noConversion"/>
  </si>
  <si>
    <r>
      <t>156</t>
    </r>
    <r>
      <rPr>
        <sz val="12"/>
        <rFont val="細明體"/>
        <family val="1"/>
        <charset val="136"/>
      </rPr>
      <t>個</t>
    </r>
    <phoneticPr fontId="1" type="noConversion"/>
  </si>
  <si>
    <t>燒賣+鮮奶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</si>
</sst>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"/>
    <numFmt numFmtId="177" formatCode="0.0"/>
    <numFmt numFmtId="178" formatCode="0.0_ "/>
    <numFmt numFmtId="179" formatCode="#,##0_ ;[Red]\-#,##0\ "/>
    <numFmt numFmtId="180" formatCode="0.0_);[Red]\(0.0\)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color theme="1"/>
      <name val="Book Antiqua"/>
      <family val="1"/>
    </font>
    <font>
      <b/>
      <sz val="14"/>
      <color theme="1"/>
      <name val="標楷體"/>
      <family val="4"/>
      <charset val="136"/>
    </font>
    <font>
      <sz val="8"/>
      <color theme="1"/>
      <name val="Book Antiqua"/>
      <family val="1"/>
    </font>
    <font>
      <sz val="8"/>
      <name val="Book Antiqua"/>
      <family val="1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2"/>
      <name val="Book Antiqua"/>
      <family val="1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Book Antiqua"/>
      <family val="4"/>
      <charset val="136"/>
    </font>
    <font>
      <sz val="11"/>
      <name val="Book Antiqua"/>
      <family val="1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Book Antiqua"/>
      <family val="1"/>
    </font>
    <font>
      <sz val="11"/>
      <name val="標楷體"/>
      <family val="4"/>
      <charset val="136"/>
    </font>
    <font>
      <sz val="7"/>
      <name val="Book Antiqua"/>
      <family val="1"/>
    </font>
    <font>
      <sz val="7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2"/>
      <color indexed="10"/>
      <name val="Book Antiqua"/>
      <family val="1"/>
    </font>
    <font>
      <b/>
      <sz val="12"/>
      <color indexed="10"/>
      <name val="標楷體"/>
      <family val="4"/>
      <charset val="136"/>
    </font>
    <font>
      <sz val="12"/>
      <color theme="1"/>
      <name val="細明體"/>
      <family val="1"/>
      <charset val="136"/>
    </font>
    <font>
      <b/>
      <sz val="12"/>
      <name val="Book Antiqua"/>
      <family val="4"/>
    </font>
    <font>
      <sz val="12"/>
      <name val="Book Antiqua"/>
      <family val="4"/>
    </font>
    <font>
      <sz val="12"/>
      <name val="Book Antiqua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name val="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0"/>
      <color theme="1"/>
      <name val="Book Antiqua"/>
      <family val="1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i/>
      <sz val="14"/>
      <color theme="1"/>
      <name val="標楷體"/>
      <family val="4"/>
      <charset val="136"/>
    </font>
    <font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28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</cellStyleXfs>
  <cellXfs count="319">
    <xf numFmtId="0" fontId="0" fillId="0" borderId="0" xfId="0">
      <alignment vertical="center"/>
    </xf>
    <xf numFmtId="177" fontId="6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 shrinkToFit="1"/>
    </xf>
    <xf numFmtId="0" fontId="18" fillId="0" borderId="0" xfId="1" applyFont="1" applyAlignment="1">
      <alignment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left" vertical="center" shrinkToFit="1"/>
    </xf>
    <xf numFmtId="0" fontId="7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 shrinkToFit="1"/>
    </xf>
    <xf numFmtId="0" fontId="8" fillId="0" borderId="15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8" fillId="0" borderId="0" xfId="1" applyNumberFormat="1" applyFont="1" applyAlignment="1">
      <alignment horizontal="center" vertical="center" shrinkToFit="1"/>
    </xf>
    <xf numFmtId="0" fontId="8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 shrinkToFit="1"/>
    </xf>
    <xf numFmtId="0" fontId="8" fillId="0" borderId="5" xfId="1" applyFont="1" applyBorder="1" applyAlignment="1">
      <alignment horizontal="left" vertical="center" shrinkToFit="1"/>
    </xf>
    <xf numFmtId="0" fontId="13" fillId="0" borderId="13" xfId="1" applyFont="1" applyBorder="1" applyAlignment="1">
      <alignment vertical="center" wrapText="1" shrinkToFit="1"/>
    </xf>
    <xf numFmtId="0" fontId="13" fillId="0" borderId="13" xfId="1" applyFont="1" applyBorder="1" applyAlignment="1">
      <alignment vertical="center" shrinkToFit="1"/>
    </xf>
    <xf numFmtId="0" fontId="9" fillId="0" borderId="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179" fontId="18" fillId="0" borderId="0" xfId="1" applyNumberFormat="1" applyFont="1" applyAlignment="1">
      <alignment horizontal="center" vertical="center" shrinkToFit="1"/>
    </xf>
    <xf numFmtId="0" fontId="10" fillId="0" borderId="5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2" fillId="0" borderId="0" xfId="1" applyAlignment="1">
      <alignment horizontal="center" vertical="center" shrinkToFit="1"/>
    </xf>
    <xf numFmtId="0" fontId="10" fillId="0" borderId="4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177" fontId="6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0" xfId="0" applyFont="1">
      <alignment vertical="center"/>
    </xf>
    <xf numFmtId="176" fontId="3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49" fontId="9" fillId="2" borderId="1" xfId="1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177" fontId="19" fillId="2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24" fillId="0" borderId="4" xfId="1" applyFont="1" applyBorder="1" applyAlignment="1">
      <alignment horizontal="center" vertical="center"/>
    </xf>
    <xf numFmtId="180" fontId="9" fillId="0" borderId="4" xfId="1" applyNumberFormat="1" applyFont="1" applyBorder="1" applyAlignment="1">
      <alignment horizontal="center" vertical="center"/>
    </xf>
    <xf numFmtId="180" fontId="9" fillId="0" borderId="4" xfId="1" applyNumberFormat="1" applyFont="1" applyBorder="1" applyAlignment="1">
      <alignment horizontal="center" vertical="center" shrinkToFit="1"/>
    </xf>
    <xf numFmtId="180" fontId="9" fillId="0" borderId="4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5" xfId="1" applyNumberFormat="1" applyFont="1" applyBorder="1" applyAlignment="1">
      <alignment horizontal="center" vertical="center"/>
    </xf>
    <xf numFmtId="180" fontId="7" fillId="0" borderId="5" xfId="1" applyNumberFormat="1" applyFont="1" applyBorder="1" applyAlignment="1">
      <alignment horizontal="center" vertical="center"/>
    </xf>
    <xf numFmtId="180" fontId="9" fillId="0" borderId="2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80" fontId="9" fillId="0" borderId="2" xfId="0" applyNumberFormat="1" applyFont="1" applyBorder="1" applyAlignment="1">
      <alignment horizontal="center" vertical="center"/>
    </xf>
    <xf numFmtId="180" fontId="7" fillId="0" borderId="2" xfId="1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7" fillId="0" borderId="4" xfId="1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/>
    </xf>
    <xf numFmtId="180" fontId="9" fillId="0" borderId="17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 shrinkToFit="1"/>
    </xf>
    <xf numFmtId="180" fontId="9" fillId="0" borderId="18" xfId="0" applyNumberFormat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180" fontId="9" fillId="0" borderId="18" xfId="1" applyNumberFormat="1" applyFont="1" applyBorder="1" applyAlignment="1">
      <alignment horizontal="center" vertical="center"/>
    </xf>
    <xf numFmtId="180" fontId="9" fillId="0" borderId="18" xfId="1" applyNumberFormat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left" vertical="center"/>
    </xf>
    <xf numFmtId="0" fontId="10" fillId="2" borderId="18" xfId="1" applyFont="1" applyFill="1" applyBorder="1" applyAlignment="1">
      <alignment horizontal="left" vertical="center" shrinkToFit="1"/>
    </xf>
    <xf numFmtId="180" fontId="7" fillId="0" borderId="18" xfId="1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180" fontId="7" fillId="0" borderId="18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left" vertical="center"/>
    </xf>
    <xf numFmtId="180" fontId="7" fillId="2" borderId="18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80" fontId="7" fillId="0" borderId="15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left" vertical="center" shrinkToFit="1"/>
    </xf>
    <xf numFmtId="0" fontId="37" fillId="0" borderId="15" xfId="0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 shrinkToFit="1"/>
    </xf>
    <xf numFmtId="0" fontId="8" fillId="2" borderId="18" xfId="1" applyFont="1" applyFill="1" applyBorder="1" applyAlignment="1">
      <alignment horizontal="left" vertical="center" shrinkToFit="1"/>
    </xf>
    <xf numFmtId="177" fontId="31" fillId="2" borderId="1" xfId="0" applyNumberFormat="1" applyFont="1" applyFill="1" applyBorder="1" applyAlignment="1">
      <alignment horizontal="center" vertical="center" wrapText="1" shrinkToFit="1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0" fontId="10" fillId="2" borderId="18" xfId="1" applyFont="1" applyFill="1" applyBorder="1" applyAlignment="1">
      <alignment horizontal="left" vertical="center"/>
    </xf>
    <xf numFmtId="0" fontId="10" fillId="0" borderId="13" xfId="1" applyFont="1" applyBorder="1" applyAlignment="1">
      <alignment horizontal="left" vertical="center" shrinkToFit="1"/>
    </xf>
    <xf numFmtId="176" fontId="31" fillId="0" borderId="1" xfId="0" applyNumberFormat="1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/>
    </xf>
    <xf numFmtId="0" fontId="13" fillId="2" borderId="0" xfId="1" applyFont="1" applyFill="1" applyAlignment="1">
      <alignment horizontal="center" vertical="center" shrinkToFit="1"/>
    </xf>
    <xf numFmtId="0" fontId="8" fillId="2" borderId="21" xfId="1" applyFont="1" applyFill="1" applyBorder="1" applyAlignment="1">
      <alignment horizontal="left" vertical="center"/>
    </xf>
    <xf numFmtId="180" fontId="7" fillId="2" borderId="21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80" fontId="7" fillId="2" borderId="2" xfId="1" applyNumberFormat="1" applyFont="1" applyFill="1" applyBorder="1" applyAlignment="1">
      <alignment horizontal="center" vertical="center"/>
    </xf>
    <xf numFmtId="180" fontId="9" fillId="2" borderId="4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 vertical="center"/>
    </xf>
    <xf numFmtId="180" fontId="9" fillId="2" borderId="5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180" fontId="9" fillId="2" borderId="2" xfId="1" applyNumberFormat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/>
    </xf>
    <xf numFmtId="180" fontId="9" fillId="2" borderId="18" xfId="1" applyNumberFormat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180" fontId="7" fillId="2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80" fontId="7" fillId="2" borderId="2" xfId="0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18" xfId="1" applyNumberFormat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80" fontId="7" fillId="2" borderId="4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180" fontId="9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80" fontId="9" fillId="2" borderId="2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180" fontId="7" fillId="2" borderId="21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180" fontId="7" fillId="2" borderId="15" xfId="0" applyNumberFormat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left" vertical="center"/>
    </xf>
    <xf numFmtId="0" fontId="10" fillId="2" borderId="15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1" fillId="2" borderId="11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180" fontId="9" fillId="2" borderId="18" xfId="1" applyNumberFormat="1" applyFont="1" applyFill="1" applyBorder="1" applyAlignment="1">
      <alignment horizontal="center" vertical="center" shrinkToFit="1"/>
    </xf>
    <xf numFmtId="180" fontId="9" fillId="2" borderId="4" xfId="0" applyNumberFormat="1" applyFont="1" applyFill="1" applyBorder="1" applyAlignment="1">
      <alignment horizontal="center" vertical="center"/>
    </xf>
    <xf numFmtId="180" fontId="9" fillId="2" borderId="20" xfId="0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shrinkToFit="1"/>
    </xf>
    <xf numFmtId="180" fontId="7" fillId="2" borderId="5" xfId="0" applyNumberFormat="1" applyFont="1" applyFill="1" applyBorder="1" applyAlignment="1">
      <alignment horizontal="center" vertical="center" shrinkToFit="1"/>
    </xf>
    <xf numFmtId="180" fontId="9" fillId="2" borderId="4" xfId="1" applyNumberFormat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176" fontId="31" fillId="2" borderId="8" xfId="0" applyNumberFormat="1" applyFont="1" applyFill="1" applyBorder="1" applyAlignment="1">
      <alignment horizontal="center" vertical="center"/>
    </xf>
    <xf numFmtId="176" fontId="31" fillId="2" borderId="9" xfId="0" applyNumberFormat="1" applyFont="1" applyFill="1" applyBorder="1" applyAlignment="1">
      <alignment horizontal="center" vertical="center"/>
    </xf>
    <xf numFmtId="176" fontId="31" fillId="2" borderId="1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textRotation="255" shrinkToFit="1"/>
    </xf>
    <xf numFmtId="0" fontId="9" fillId="0" borderId="5" xfId="1" applyFont="1" applyBorder="1" applyAlignment="1">
      <alignment horizontal="center" vertical="center" textRotation="255" shrinkToFit="1"/>
    </xf>
    <xf numFmtId="0" fontId="9" fillId="0" borderId="2" xfId="1" applyFont="1" applyBorder="1" applyAlignment="1">
      <alignment horizontal="center" vertical="center" textRotation="255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textRotation="255" shrinkToFit="1"/>
    </xf>
    <xf numFmtId="0" fontId="9" fillId="0" borderId="12" xfId="1" applyFont="1" applyBorder="1" applyAlignment="1">
      <alignment horizontal="center" vertical="center" textRotation="255" shrinkToFit="1"/>
    </xf>
    <xf numFmtId="0" fontId="9" fillId="0" borderId="0" xfId="1" applyFont="1" applyAlignment="1">
      <alignment horizontal="center" vertical="center" textRotation="255" shrinkToFit="1"/>
    </xf>
    <xf numFmtId="0" fontId="9" fillId="0" borderId="13" xfId="1" applyFont="1" applyBorder="1" applyAlignment="1">
      <alignment horizontal="center" vertical="center" textRotation="255" shrinkToFit="1"/>
    </xf>
    <xf numFmtId="0" fontId="9" fillId="0" borderId="3" xfId="1" applyFont="1" applyBorder="1" applyAlignment="1">
      <alignment horizontal="center" vertical="center" textRotation="255" shrinkToFit="1"/>
    </xf>
    <xf numFmtId="0" fontId="9" fillId="0" borderId="14" xfId="1" applyFont="1" applyBorder="1" applyAlignment="1">
      <alignment horizontal="center" vertical="center" textRotation="255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textRotation="255" wrapText="1" shrinkToFit="1"/>
    </xf>
    <xf numFmtId="0" fontId="19" fillId="0" borderId="5" xfId="1" applyFont="1" applyBorder="1" applyAlignment="1">
      <alignment horizontal="center" vertical="center" textRotation="255" wrapText="1" shrinkToFit="1"/>
    </xf>
    <xf numFmtId="0" fontId="19" fillId="0" borderId="2" xfId="1" applyFont="1" applyBorder="1" applyAlignment="1">
      <alignment horizontal="center" vertical="center" textRotation="255" wrapText="1" shrinkToFit="1"/>
    </xf>
    <xf numFmtId="0" fontId="9" fillId="0" borderId="1" xfId="1" applyFont="1" applyBorder="1" applyAlignment="1">
      <alignment horizontal="center" vertical="center" textRotation="255" shrinkToFit="1"/>
    </xf>
    <xf numFmtId="176" fontId="9" fillId="0" borderId="4" xfId="1" applyNumberFormat="1" applyFont="1" applyBorder="1" applyAlignment="1">
      <alignment horizontal="center" vertical="center" textRotation="255"/>
    </xf>
    <xf numFmtId="176" fontId="9" fillId="0" borderId="5" xfId="1" applyNumberFormat="1" applyFont="1" applyBorder="1" applyAlignment="1">
      <alignment horizontal="center" vertical="center" textRotation="255"/>
    </xf>
    <xf numFmtId="176" fontId="9" fillId="0" borderId="2" xfId="1" applyNumberFormat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178" fontId="9" fillId="0" borderId="4" xfId="1" applyNumberFormat="1" applyFont="1" applyBorder="1" applyAlignment="1">
      <alignment horizontal="center" vertical="center" shrinkToFit="1"/>
    </xf>
    <xf numFmtId="178" fontId="9" fillId="0" borderId="5" xfId="1" applyNumberFormat="1" applyFont="1" applyBorder="1" applyAlignment="1">
      <alignment horizontal="center" vertical="center" shrinkToFit="1"/>
    </xf>
    <xf numFmtId="178" fontId="9" fillId="0" borderId="2" xfId="1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178" fontId="9" fillId="2" borderId="4" xfId="1" applyNumberFormat="1" applyFont="1" applyFill="1" applyBorder="1" applyAlignment="1">
      <alignment horizontal="center" vertical="center" shrinkToFit="1"/>
    </xf>
    <xf numFmtId="178" fontId="9" fillId="2" borderId="5" xfId="1" applyNumberFormat="1" applyFont="1" applyFill="1" applyBorder="1" applyAlignment="1">
      <alignment horizontal="center" vertical="center" shrinkToFit="1"/>
    </xf>
    <xf numFmtId="178" fontId="9" fillId="2" borderId="2" xfId="1" applyNumberFormat="1" applyFont="1" applyFill="1" applyBorder="1" applyAlignment="1">
      <alignment horizontal="center" vertical="center" shrinkToFit="1"/>
    </xf>
    <xf numFmtId="178" fontId="9" fillId="2" borderId="4" xfId="0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/>
    <xf numFmtId="0" fontId="10" fillId="0" borderId="7" xfId="1" applyFont="1" applyBorder="1" applyAlignment="1">
      <alignment horizontal="center" vertical="center" textRotation="255" shrinkToFit="1"/>
    </xf>
    <xf numFmtId="0" fontId="10" fillId="0" borderId="13" xfId="1" applyFont="1" applyBorder="1" applyAlignment="1">
      <alignment horizontal="center" vertical="center" textRotation="255" shrinkToFit="1"/>
    </xf>
    <xf numFmtId="0" fontId="10" fillId="0" borderId="16" xfId="1" applyFont="1" applyBorder="1" applyAlignment="1">
      <alignment horizontal="center" vertical="center" textRotation="255" shrinkToFit="1"/>
    </xf>
    <xf numFmtId="0" fontId="10" fillId="0" borderId="14" xfId="1" applyFont="1" applyBorder="1" applyAlignment="1">
      <alignment horizontal="center" vertical="center" textRotation="255" shrinkToFi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9" fillId="0" borderId="5" xfId="1" applyFont="1" applyBorder="1"/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178" fontId="7" fillId="2" borderId="4" xfId="0" applyNumberFormat="1" applyFont="1" applyFill="1" applyBorder="1" applyAlignment="1">
      <alignment horizontal="center" vertical="center" shrinkToFit="1"/>
    </xf>
    <xf numFmtId="178" fontId="7" fillId="2" borderId="5" xfId="0" applyNumberFormat="1" applyFont="1" applyFill="1" applyBorder="1" applyAlignment="1">
      <alignment horizontal="center" vertical="center" shrinkToFit="1"/>
    </xf>
    <xf numFmtId="178" fontId="7" fillId="2" borderId="2" xfId="0" applyNumberFormat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textRotation="255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 shrinkToFit="1"/>
    </xf>
    <xf numFmtId="0" fontId="17" fillId="0" borderId="0" xfId="1" applyFont="1" applyAlignment="1">
      <alignment horizontal="left" vertical="center" shrinkToFit="1"/>
    </xf>
    <xf numFmtId="0" fontId="22" fillId="0" borderId="6" xfId="1" applyFont="1" applyBorder="1" applyAlignment="1">
      <alignment horizontal="center" vertical="center" shrinkToFit="1"/>
    </xf>
    <xf numFmtId="0" fontId="22" fillId="0" borderId="11" xfId="1" applyFont="1" applyBorder="1" applyAlignment="1">
      <alignment horizontal="center" vertical="center" shrinkToFit="1"/>
    </xf>
    <xf numFmtId="0" fontId="22" fillId="0" borderId="12" xfId="1" applyFont="1" applyBorder="1" applyAlignment="1">
      <alignment horizontal="center" vertical="center" shrinkToFit="1"/>
    </xf>
    <xf numFmtId="0" fontId="22" fillId="0" borderId="7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shrinkToFit="1"/>
    </xf>
    <xf numFmtId="0" fontId="22" fillId="0" borderId="16" xfId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6" xfId="1" applyFont="1" applyBorder="1" applyAlignment="1">
      <alignment horizontal="center" vertical="center" wrapText="1" shrinkToFit="1"/>
    </xf>
    <xf numFmtId="0" fontId="10" fillId="2" borderId="18" xfId="1" applyFont="1" applyFill="1" applyBorder="1" applyAlignment="1">
      <alignment horizontal="center" vertical="center" shrinkToFit="1"/>
    </xf>
    <xf numFmtId="178" fontId="7" fillId="0" borderId="4" xfId="1" applyNumberFormat="1" applyFont="1" applyBorder="1" applyAlignment="1">
      <alignment horizontal="center" vertical="center" shrinkToFit="1"/>
    </xf>
    <xf numFmtId="178" fontId="7" fillId="0" borderId="5" xfId="1" applyNumberFormat="1" applyFont="1" applyBorder="1" applyAlignment="1">
      <alignment horizontal="center" vertical="center" shrinkToFit="1"/>
    </xf>
    <xf numFmtId="178" fontId="7" fillId="0" borderId="2" xfId="1" applyNumberFormat="1" applyFont="1" applyBorder="1" applyAlignment="1">
      <alignment horizontal="center" vertical="center" shrinkToFit="1"/>
    </xf>
    <xf numFmtId="178" fontId="7" fillId="2" borderId="4" xfId="1" applyNumberFormat="1" applyFont="1" applyFill="1" applyBorder="1" applyAlignment="1">
      <alignment horizontal="center" vertical="center" shrinkToFit="1"/>
    </xf>
    <xf numFmtId="178" fontId="7" fillId="2" borderId="5" xfId="1" applyNumberFormat="1" applyFont="1" applyFill="1" applyBorder="1" applyAlignment="1">
      <alignment horizontal="center" vertical="center" shrinkToFit="1"/>
    </xf>
    <xf numFmtId="178" fontId="7" fillId="2" borderId="2" xfId="1" applyNumberFormat="1" applyFont="1" applyFill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textRotation="255" shrinkToFit="1"/>
    </xf>
    <xf numFmtId="0" fontId="10" fillId="0" borderId="12" xfId="1" applyFont="1" applyBorder="1" applyAlignment="1">
      <alignment horizontal="center" vertical="center" textRotation="255" shrinkToFit="1"/>
    </xf>
    <xf numFmtId="0" fontId="8" fillId="2" borderId="18" xfId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left" vertical="center" shrinkToFit="1"/>
    </xf>
    <xf numFmtId="180" fontId="9" fillId="2" borderId="21" xfId="1" applyNumberFormat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left" vertical="center"/>
    </xf>
  </cellXfs>
  <cellStyles count="7">
    <cellStyle name="一般" xfId="0" builtinId="0"/>
    <cellStyle name="一般 14" xfId="3" xr:uid="{00000000-0005-0000-0000-000001000000}"/>
    <cellStyle name="一般 2" xfId="4" xr:uid="{00000000-0005-0000-0000-000002000000}"/>
    <cellStyle name="一般 3" xfId="2" xr:uid="{00000000-0005-0000-0000-000003000000}"/>
    <cellStyle name="一般 3 2" xfId="1" xr:uid="{00000000-0005-0000-0000-000004000000}"/>
    <cellStyle name="一般 3 2 2" xfId="5" xr:uid="{00000000-0005-0000-0000-000005000000}"/>
    <cellStyle name="一般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28</xdr:row>
      <xdr:rowOff>108975</xdr:rowOff>
    </xdr:from>
    <xdr:ext cx="940288" cy="392736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2400" y="882435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11</xdr:col>
      <xdr:colOff>1207623</xdr:colOff>
      <xdr:row>28</xdr:row>
      <xdr:rowOff>78495</xdr:rowOff>
    </xdr:from>
    <xdr:ext cx="940288" cy="392736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2898" y="87938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6</xdr:col>
      <xdr:colOff>238369</xdr:colOff>
      <xdr:row>28</xdr:row>
      <xdr:rowOff>129930</xdr:rowOff>
    </xdr:from>
    <xdr:ext cx="940288" cy="392736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62519" y="884530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"/>
  <sheetViews>
    <sheetView workbookViewId="0">
      <pane ySplit="2" topLeftCell="A18" activePane="bottomLeft" state="frozen"/>
      <selection pane="bottomLeft" activeCell="V1" sqref="V1"/>
    </sheetView>
  </sheetViews>
  <sheetFormatPr defaultRowHeight="16.5"/>
  <cols>
    <col min="1" max="1" width="4.875" customWidth="1"/>
    <col min="2" max="2" width="3.625" customWidth="1"/>
    <col min="3" max="3" width="16.375" style="68" customWidth="1"/>
    <col min="4" max="11" width="3.625" customWidth="1"/>
    <col min="12" max="12" width="16.375" style="68" customWidth="1"/>
    <col min="13" max="20" width="3.625" customWidth="1"/>
    <col min="21" max="21" width="14.375" customWidth="1"/>
  </cols>
  <sheetData>
    <row r="1" spans="1:20" ht="36" customHeight="1">
      <c r="A1" s="185" t="s">
        <v>159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1:20" ht="135.94999999999999" customHeight="1">
      <c r="A2" s="70" t="s">
        <v>8</v>
      </c>
      <c r="B2" s="70" t="s">
        <v>9</v>
      </c>
      <c r="C2" s="71" t="s">
        <v>81</v>
      </c>
      <c r="D2" s="70" t="s">
        <v>0</v>
      </c>
      <c r="E2" s="70" t="s">
        <v>11</v>
      </c>
      <c r="F2" s="70" t="s">
        <v>1</v>
      </c>
      <c r="G2" s="70" t="s">
        <v>13</v>
      </c>
      <c r="H2" s="70" t="s">
        <v>2</v>
      </c>
      <c r="I2" s="70" t="s">
        <v>15</v>
      </c>
      <c r="J2" s="70" t="s">
        <v>3</v>
      </c>
      <c r="K2" s="70" t="s">
        <v>17</v>
      </c>
      <c r="L2" s="71" t="s">
        <v>82</v>
      </c>
      <c r="M2" s="70" t="s">
        <v>10</v>
      </c>
      <c r="N2" s="70" t="s">
        <v>4</v>
      </c>
      <c r="O2" s="70" t="s">
        <v>12</v>
      </c>
      <c r="P2" s="70" t="s">
        <v>5</v>
      </c>
      <c r="Q2" s="70" t="s">
        <v>14</v>
      </c>
      <c r="R2" s="70" t="s">
        <v>6</v>
      </c>
      <c r="S2" s="70" t="s">
        <v>16</v>
      </c>
      <c r="T2" s="70" t="s">
        <v>7</v>
      </c>
    </row>
    <row r="3" spans="1:20" ht="21.75" customHeight="1">
      <c r="A3" s="4" t="s">
        <v>160</v>
      </c>
      <c r="B3" s="64" t="s">
        <v>18</v>
      </c>
      <c r="C3" s="67" t="s">
        <v>241</v>
      </c>
      <c r="D3" s="3">
        <f t="array" ref="D3:J3">附幼1!J56:P61</f>
        <v>2.5</v>
      </c>
      <c r="E3" s="3">
        <v>0.5</v>
      </c>
      <c r="F3" s="3">
        <v>0.6</v>
      </c>
      <c r="G3" s="3">
        <v>0</v>
      </c>
      <c r="H3" s="3">
        <v>0</v>
      </c>
      <c r="I3" s="3">
        <v>0.3</v>
      </c>
      <c r="J3" s="3">
        <v>0</v>
      </c>
      <c r="K3" s="3">
        <f t="shared" ref="K3:K8" si="0">D3*70+E3*75+F3*120+G3*25+H3*60+I3*45+J3*4</f>
        <v>298</v>
      </c>
      <c r="L3" s="69" t="s">
        <v>231</v>
      </c>
      <c r="M3" s="1">
        <f t="array" ref="M3:S3">附幼1!J62:P67</f>
        <v>0</v>
      </c>
      <c r="N3" s="1">
        <v>1</v>
      </c>
      <c r="O3" s="1">
        <v>0</v>
      </c>
      <c r="P3" s="1">
        <v>0</v>
      </c>
      <c r="Q3" s="1">
        <v>0.5</v>
      </c>
      <c r="R3" s="1">
        <v>0.5</v>
      </c>
      <c r="S3" s="1">
        <v>20</v>
      </c>
      <c r="T3" s="2">
        <f t="shared" ref="T3:T4" si="1">M3*70+N3*75+O3*120+P3*25+Q3*60+R3*45+S3*4</f>
        <v>207.5</v>
      </c>
    </row>
    <row r="4" spans="1:20" ht="21.75" customHeight="1">
      <c r="A4" s="4" t="s">
        <v>161</v>
      </c>
      <c r="B4" s="64" t="s">
        <v>110</v>
      </c>
      <c r="C4" s="66" t="s">
        <v>280</v>
      </c>
      <c r="D4" s="3">
        <f t="array" ref="D4:J4">附幼2!J8:P13</f>
        <v>2</v>
      </c>
      <c r="E4" s="3">
        <v>0</v>
      </c>
      <c r="F4" s="3">
        <v>0.8</v>
      </c>
      <c r="G4" s="3">
        <v>0</v>
      </c>
      <c r="H4" s="3">
        <v>0</v>
      </c>
      <c r="I4" s="3">
        <v>0.2</v>
      </c>
      <c r="J4" s="3">
        <v>5</v>
      </c>
      <c r="K4" s="3">
        <f t="shared" si="0"/>
        <v>265</v>
      </c>
      <c r="L4" s="123" t="s">
        <v>240</v>
      </c>
      <c r="M4" s="1">
        <f t="array" ref="M4:S4">附幼2!J14:P19</f>
        <v>0.8</v>
      </c>
      <c r="N4" s="1">
        <v>0.8</v>
      </c>
      <c r="O4" s="1">
        <v>0</v>
      </c>
      <c r="P4" s="1">
        <v>0.3</v>
      </c>
      <c r="Q4" s="1">
        <v>0.5</v>
      </c>
      <c r="R4" s="1">
        <v>0.2</v>
      </c>
      <c r="S4" s="1">
        <v>0</v>
      </c>
      <c r="T4" s="1">
        <f t="shared" si="1"/>
        <v>162.5</v>
      </c>
    </row>
    <row r="5" spans="1:20" ht="21.75" customHeight="1">
      <c r="A5" s="4" t="s">
        <v>162</v>
      </c>
      <c r="B5" s="64" t="s">
        <v>80</v>
      </c>
      <c r="C5" s="67" t="s">
        <v>135</v>
      </c>
      <c r="D5" s="3">
        <f t="array" ref="D5:J5">附幼2!J20:P25</f>
        <v>1.5</v>
      </c>
      <c r="E5" s="3">
        <v>0.5</v>
      </c>
      <c r="F5" s="3">
        <v>0</v>
      </c>
      <c r="G5" s="3">
        <v>0.3</v>
      </c>
      <c r="H5" s="3">
        <v>0</v>
      </c>
      <c r="I5" s="3">
        <v>0.5</v>
      </c>
      <c r="J5" s="3">
        <v>0</v>
      </c>
      <c r="K5" s="3">
        <f t="shared" si="0"/>
        <v>172.5</v>
      </c>
      <c r="L5" s="69" t="s">
        <v>158</v>
      </c>
      <c r="M5" s="1">
        <f t="array" ref="M5:S5">附幼2!J26:P31</f>
        <v>0</v>
      </c>
      <c r="N5" s="1">
        <v>0.2</v>
      </c>
      <c r="O5" s="1">
        <v>0</v>
      </c>
      <c r="P5" s="1">
        <v>0.1</v>
      </c>
      <c r="Q5" s="1">
        <v>0</v>
      </c>
      <c r="R5" s="1">
        <v>0.2</v>
      </c>
      <c r="S5" s="1">
        <v>0</v>
      </c>
      <c r="T5" s="1">
        <v>75</v>
      </c>
    </row>
    <row r="6" spans="1:20" ht="21.75" customHeight="1">
      <c r="A6" s="4" t="s">
        <v>163</v>
      </c>
      <c r="B6" s="64" t="s">
        <v>79</v>
      </c>
      <c r="C6" s="66" t="s">
        <v>199</v>
      </c>
      <c r="D6" s="3">
        <f t="array" ref="D6:J6">附幼2!J32:P37</f>
        <v>3</v>
      </c>
      <c r="E6" s="3">
        <v>0.5</v>
      </c>
      <c r="F6" s="3">
        <v>0</v>
      </c>
      <c r="G6" s="3">
        <v>0</v>
      </c>
      <c r="H6" s="3">
        <v>0</v>
      </c>
      <c r="I6" s="3">
        <v>1</v>
      </c>
      <c r="J6" s="3">
        <v>20</v>
      </c>
      <c r="K6" s="3">
        <f>D6*70+E6*75+F6*120+G6*25+H6*60+I6*45+J6*4</f>
        <v>372.5</v>
      </c>
      <c r="L6" s="69" t="s">
        <v>104</v>
      </c>
      <c r="M6" s="1">
        <f t="array" ref="M6:S6">附幼2!J38:P43</f>
        <v>1.2</v>
      </c>
      <c r="N6" s="1">
        <v>0.5</v>
      </c>
      <c r="O6" s="1">
        <v>0.6</v>
      </c>
      <c r="P6" s="1">
        <v>0.3</v>
      </c>
      <c r="Q6" s="1">
        <v>0</v>
      </c>
      <c r="R6" s="1">
        <v>0.3</v>
      </c>
      <c r="S6" s="1">
        <v>0</v>
      </c>
      <c r="T6" s="2">
        <f>M6*70+N6*75+O6*120+P6*25+Q6*60+R6*45+S6*4</f>
        <v>214.5</v>
      </c>
    </row>
    <row r="7" spans="1:20" ht="21.75" customHeight="1">
      <c r="A7" s="4" t="s">
        <v>164</v>
      </c>
      <c r="B7" s="64" t="s">
        <v>109</v>
      </c>
      <c r="C7" s="69" t="s">
        <v>124</v>
      </c>
      <c r="D7" s="1">
        <f t="array" ref="D7:J7">附幼2!J44:P49</f>
        <v>1.5</v>
      </c>
      <c r="E7" s="1">
        <v>0.5</v>
      </c>
      <c r="F7" s="1">
        <v>0</v>
      </c>
      <c r="G7" s="1">
        <v>0.3</v>
      </c>
      <c r="H7" s="1">
        <v>0</v>
      </c>
      <c r="I7" s="1">
        <v>0.3</v>
      </c>
      <c r="J7" s="1">
        <v>0</v>
      </c>
      <c r="K7" s="1">
        <v>157</v>
      </c>
      <c r="L7" s="69" t="s">
        <v>111</v>
      </c>
      <c r="M7" s="1">
        <f t="array" ref="M7:S7">附幼2!J50:P55</f>
        <v>0</v>
      </c>
      <c r="N7" s="1">
        <v>0</v>
      </c>
      <c r="O7" s="1">
        <v>0</v>
      </c>
      <c r="P7" s="1">
        <v>0</v>
      </c>
      <c r="Q7" s="1">
        <v>1.1000000000000001</v>
      </c>
      <c r="R7" s="1">
        <v>0</v>
      </c>
      <c r="S7" s="1">
        <v>0</v>
      </c>
      <c r="T7" s="2">
        <f>M7*70+N7*75+O7*120+P7*25+Q7*60+R7*45+S7*4</f>
        <v>66</v>
      </c>
    </row>
    <row r="8" spans="1:20" ht="21.75" customHeight="1">
      <c r="A8" s="4" t="s">
        <v>165</v>
      </c>
      <c r="B8" s="64" t="s">
        <v>18</v>
      </c>
      <c r="C8" s="66" t="s">
        <v>287</v>
      </c>
      <c r="D8" s="3">
        <f t="array" ref="D8:J8">附幼2!J56:P61</f>
        <v>1.5</v>
      </c>
      <c r="E8" s="3">
        <v>0.2</v>
      </c>
      <c r="F8" s="3">
        <v>0.6</v>
      </c>
      <c r="G8" s="3">
        <v>0</v>
      </c>
      <c r="H8" s="3">
        <v>0</v>
      </c>
      <c r="I8" s="3">
        <v>0</v>
      </c>
      <c r="J8" s="3">
        <v>0</v>
      </c>
      <c r="K8" s="3">
        <f t="shared" si="0"/>
        <v>192</v>
      </c>
      <c r="L8" s="66" t="s">
        <v>200</v>
      </c>
      <c r="M8" s="1">
        <f t="array" ref="M8:S8">附幼2!J62:P67</f>
        <v>2</v>
      </c>
      <c r="N8" s="1">
        <v>0</v>
      </c>
      <c r="O8" s="1">
        <v>0</v>
      </c>
      <c r="P8" s="1">
        <v>0</v>
      </c>
      <c r="Q8" s="1">
        <v>0.5</v>
      </c>
      <c r="R8" s="1">
        <v>0</v>
      </c>
      <c r="S8" s="1">
        <v>20</v>
      </c>
      <c r="T8" s="1">
        <v>67</v>
      </c>
    </row>
    <row r="9" spans="1:20" ht="21.75" customHeight="1">
      <c r="A9" s="72" t="s">
        <v>166</v>
      </c>
      <c r="B9" s="73" t="s">
        <v>110</v>
      </c>
      <c r="C9" s="74" t="s">
        <v>281</v>
      </c>
      <c r="D9" s="3">
        <f t="array" ref="D9:J9">附幼3!J8:P13</f>
        <v>2</v>
      </c>
      <c r="E9" s="3">
        <v>0.3</v>
      </c>
      <c r="F9" s="3">
        <v>0.8</v>
      </c>
      <c r="G9" s="3">
        <v>0.2</v>
      </c>
      <c r="H9" s="3">
        <v>0</v>
      </c>
      <c r="I9" s="3">
        <v>0.5</v>
      </c>
      <c r="J9" s="3">
        <v>5</v>
      </c>
      <c r="K9" s="3">
        <f t="shared" ref="K9:K10" si="2">D9*70+E9*75+F9*120+G9*25+H9*60+I9*45+J9*4</f>
        <v>306</v>
      </c>
      <c r="L9" s="74" t="s">
        <v>201</v>
      </c>
      <c r="M9" s="1">
        <f t="array" ref="M9:S9">附幼3!J14:P19</f>
        <v>0.2</v>
      </c>
      <c r="N9" s="1">
        <v>1</v>
      </c>
      <c r="O9" s="1">
        <v>0</v>
      </c>
      <c r="P9" s="1">
        <v>0.2</v>
      </c>
      <c r="Q9" s="1">
        <v>0.5</v>
      </c>
      <c r="R9" s="1">
        <v>0.2</v>
      </c>
      <c r="S9" s="1">
        <v>0</v>
      </c>
      <c r="T9" s="2">
        <f>M9*70+N9*75+O9*120+P9*25+Q9*60+R9*45+S9*4</f>
        <v>133</v>
      </c>
    </row>
    <row r="10" spans="1:20" s="65" customFormat="1" ht="21.75" customHeight="1">
      <c r="A10" s="4" t="s">
        <v>167</v>
      </c>
      <c r="B10" s="75" t="s">
        <v>181</v>
      </c>
      <c r="C10" s="119" t="s">
        <v>202</v>
      </c>
      <c r="D10" s="120">
        <f t="array" ref="D10:J10">附幼3!J20:P25</f>
        <v>2.2999999999999998</v>
      </c>
      <c r="E10" s="120">
        <v>0.3</v>
      </c>
      <c r="F10" s="120">
        <v>0</v>
      </c>
      <c r="G10" s="120">
        <v>0.2</v>
      </c>
      <c r="H10" s="120">
        <v>0</v>
      </c>
      <c r="I10" s="120">
        <v>0.3</v>
      </c>
      <c r="J10" s="120">
        <v>0</v>
      </c>
      <c r="K10" s="3">
        <f t="shared" si="2"/>
        <v>202</v>
      </c>
      <c r="L10" s="119" t="s">
        <v>203</v>
      </c>
      <c r="M10" s="120">
        <f t="array" ref="M10:S10">附幼3!J26:P31</f>
        <v>0.6</v>
      </c>
      <c r="N10" s="120">
        <v>1.2</v>
      </c>
      <c r="O10" s="120">
        <v>0</v>
      </c>
      <c r="P10" s="120">
        <v>0.2</v>
      </c>
      <c r="Q10" s="120">
        <v>0</v>
      </c>
      <c r="R10" s="120">
        <v>0.2</v>
      </c>
      <c r="S10" s="120">
        <v>0</v>
      </c>
      <c r="T10" s="3">
        <f>M10*70+N10*75+O10*120+P10*25+Q10*60+R10*45+S10*4</f>
        <v>146</v>
      </c>
    </row>
    <row r="11" spans="1:20" ht="21.75" customHeight="1">
      <c r="A11" s="4" t="s">
        <v>168</v>
      </c>
      <c r="B11" s="64" t="s">
        <v>79</v>
      </c>
      <c r="C11" s="66" t="s">
        <v>193</v>
      </c>
      <c r="D11" s="3">
        <f t="array" ref="D11:J11">附幼3!J32:P37</f>
        <v>0</v>
      </c>
      <c r="E11" s="3">
        <v>0.5</v>
      </c>
      <c r="F11" s="3">
        <v>0</v>
      </c>
      <c r="G11" s="3">
        <v>0.2</v>
      </c>
      <c r="H11" s="3">
        <v>0</v>
      </c>
      <c r="I11" s="3">
        <v>0.1</v>
      </c>
      <c r="J11" s="3">
        <v>0</v>
      </c>
      <c r="K11" s="3">
        <f t="shared" ref="K11:K12" si="3">D11*70+E11*75+F11*120+G11*25+H11*60+I11*45+J11*4</f>
        <v>47</v>
      </c>
      <c r="L11" s="123" t="s">
        <v>243</v>
      </c>
      <c r="M11" s="1">
        <f t="array" ref="M11:S11">附幼3!J38:P43</f>
        <v>2</v>
      </c>
      <c r="N11" s="1">
        <v>0</v>
      </c>
      <c r="O11" s="1">
        <v>0</v>
      </c>
      <c r="P11" s="1">
        <v>0.1</v>
      </c>
      <c r="Q11" s="1">
        <v>0</v>
      </c>
      <c r="R11" s="1">
        <v>1</v>
      </c>
      <c r="S11" s="1">
        <v>0</v>
      </c>
      <c r="T11" s="2">
        <f>M11*70+N11*75+O11*120+P11*25+Q11*60+R11*45+S11*4</f>
        <v>187.5</v>
      </c>
    </row>
    <row r="12" spans="1:20" ht="21.75" customHeight="1">
      <c r="A12" s="4" t="s">
        <v>169</v>
      </c>
      <c r="B12" s="64" t="s">
        <v>109</v>
      </c>
      <c r="C12" s="66" t="s">
        <v>127</v>
      </c>
      <c r="D12" s="3">
        <f t="array" ref="D12:J12">附幼3!J44:P49</f>
        <v>1.5</v>
      </c>
      <c r="E12" s="3">
        <v>0.9</v>
      </c>
      <c r="F12" s="3">
        <v>0</v>
      </c>
      <c r="G12" s="3">
        <v>0.3</v>
      </c>
      <c r="H12" s="3">
        <v>0</v>
      </c>
      <c r="I12" s="3">
        <v>0.2</v>
      </c>
      <c r="J12" s="3">
        <v>0</v>
      </c>
      <c r="K12" s="3">
        <f t="shared" si="3"/>
        <v>189</v>
      </c>
      <c r="L12" s="69" t="s">
        <v>111</v>
      </c>
      <c r="M12" s="1">
        <f t="array" ref="M12:S12">附幼3!J50:Q55</f>
        <v>0</v>
      </c>
      <c r="N12" s="1">
        <v>0</v>
      </c>
      <c r="O12" s="1">
        <v>0</v>
      </c>
      <c r="P12" s="1">
        <v>0</v>
      </c>
      <c r="Q12" s="1">
        <v>1.1000000000000001</v>
      </c>
      <c r="R12" s="1">
        <v>0</v>
      </c>
      <c r="S12" s="1">
        <v>0</v>
      </c>
      <c r="T12" s="2">
        <f>M12*70+N12*75+O12*120+P12*25+Q12*60+R12*45+S12*4</f>
        <v>66</v>
      </c>
    </row>
    <row r="13" spans="1:20" ht="21.75" customHeight="1">
      <c r="A13" s="4" t="s">
        <v>170</v>
      </c>
      <c r="B13" s="64" t="s">
        <v>18</v>
      </c>
      <c r="C13" s="67" t="s">
        <v>113</v>
      </c>
      <c r="D13" s="3">
        <f t="array" ref="D13:J13">附幼3!J68:P73</f>
        <v>2.2000000000000002</v>
      </c>
      <c r="E13" s="3">
        <v>1</v>
      </c>
      <c r="F13" s="3">
        <v>0.6</v>
      </c>
      <c r="G13" s="3">
        <v>0.1</v>
      </c>
      <c r="H13" s="3">
        <v>0</v>
      </c>
      <c r="I13" s="3">
        <v>0.3</v>
      </c>
      <c r="J13" s="3">
        <v>0</v>
      </c>
      <c r="K13" s="3">
        <f t="shared" ref="K13" si="4">D13*70+E13*75+F13*120+G13*25+H13*60+I13*45+J13*4</f>
        <v>317</v>
      </c>
      <c r="L13" s="124" t="s">
        <v>242</v>
      </c>
      <c r="M13" s="77">
        <f t="array" ref="M13:S13">附幼3!J74:P79</f>
        <v>0</v>
      </c>
      <c r="N13" s="77">
        <v>0</v>
      </c>
      <c r="O13" s="77">
        <v>0</v>
      </c>
      <c r="P13" s="77">
        <v>0</v>
      </c>
      <c r="Q13" s="77">
        <v>0.5</v>
      </c>
      <c r="R13" s="77">
        <v>0</v>
      </c>
      <c r="S13" s="77">
        <v>0</v>
      </c>
      <c r="T13" s="76">
        <f t="shared" ref="T13" si="5">M13*70+N13*75+O13*120+P13*25+Q13*60+R13*45+S13*4</f>
        <v>30</v>
      </c>
    </row>
    <row r="14" spans="1:20" ht="21.75" customHeight="1">
      <c r="A14" s="4" t="s">
        <v>232</v>
      </c>
      <c r="B14" s="64" t="s">
        <v>233</v>
      </c>
      <c r="C14" s="191" t="s">
        <v>234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3"/>
    </row>
    <row r="15" spans="1:20" ht="21.75" customHeight="1">
      <c r="A15" s="4" t="s">
        <v>171</v>
      </c>
      <c r="B15" s="64" t="s">
        <v>110</v>
      </c>
      <c r="C15" s="66" t="s">
        <v>282</v>
      </c>
      <c r="D15" s="3">
        <f t="array" ref="D15:J15">附幼4!J8:P13</f>
        <v>2</v>
      </c>
      <c r="E15" s="3">
        <v>0</v>
      </c>
      <c r="F15" s="3">
        <v>0.8</v>
      </c>
      <c r="G15" s="3">
        <v>0</v>
      </c>
      <c r="H15" s="3">
        <v>0</v>
      </c>
      <c r="I15" s="3">
        <v>0</v>
      </c>
      <c r="J15" s="3">
        <v>0</v>
      </c>
      <c r="K15" s="3">
        <f>D15*70+E15*75+F15*120+G15*25+H15*60+I15*45+J15*4</f>
        <v>236</v>
      </c>
      <c r="L15" s="69" t="s">
        <v>204</v>
      </c>
      <c r="M15" s="1">
        <f t="array" ref="M15:S15">附幼4!J14:P19</f>
        <v>1.5</v>
      </c>
      <c r="N15" s="1">
        <v>0.9</v>
      </c>
      <c r="O15" s="1">
        <v>0</v>
      </c>
      <c r="P15" s="1">
        <v>0.1</v>
      </c>
      <c r="Q15" s="1">
        <v>0.5</v>
      </c>
      <c r="R15" s="1">
        <v>0.2</v>
      </c>
      <c r="S15" s="1">
        <v>0</v>
      </c>
      <c r="T15" s="1">
        <f>M15*70+N15*75+O15*120+P15*25+Q15*60+R15*45+S15*4</f>
        <v>214</v>
      </c>
    </row>
    <row r="16" spans="1:20" ht="21.75" customHeight="1">
      <c r="A16" s="4" t="s">
        <v>172</v>
      </c>
      <c r="B16" s="78" t="s">
        <v>80</v>
      </c>
      <c r="C16" s="66" t="s">
        <v>143</v>
      </c>
      <c r="D16" s="3">
        <f t="array" ref="D16:J16">附幼4!J20:P25</f>
        <v>0.1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12.5</v>
      </c>
      <c r="K16" s="3">
        <f t="shared" ref="K16:K17" si="6">D16*70+E16*75+F16*120+G16*25+H16*60+I16*45+J16*4</f>
        <v>57</v>
      </c>
      <c r="L16" s="123" t="s">
        <v>252</v>
      </c>
      <c r="M16" s="1">
        <f t="array" ref="M16:S16">附幼4!J26:P31</f>
        <v>0.5</v>
      </c>
      <c r="N16" s="1">
        <v>0.4</v>
      </c>
      <c r="O16" s="1">
        <v>0</v>
      </c>
      <c r="P16" s="1">
        <v>0.3</v>
      </c>
      <c r="Q16" s="1">
        <v>0</v>
      </c>
      <c r="R16" s="1">
        <v>0.2</v>
      </c>
      <c r="S16" s="1">
        <v>0</v>
      </c>
      <c r="T16" s="1">
        <f t="shared" ref="T16:T17" si="7">M16*70+N16*75+O16*120+P16*25+Q16*60+R16*45+S16*4</f>
        <v>81.5</v>
      </c>
    </row>
    <row r="17" spans="1:30" ht="21.75" customHeight="1">
      <c r="A17" s="4" t="s">
        <v>173</v>
      </c>
      <c r="B17" s="78" t="s">
        <v>79</v>
      </c>
      <c r="C17" s="67" t="s">
        <v>244</v>
      </c>
      <c r="D17" s="3">
        <f t="array" ref="D17:J17">附幼4!J32:P37</f>
        <v>2</v>
      </c>
      <c r="E17" s="3">
        <v>0.8</v>
      </c>
      <c r="F17" s="3">
        <v>0</v>
      </c>
      <c r="G17" s="3">
        <v>0.3</v>
      </c>
      <c r="H17" s="3">
        <v>0</v>
      </c>
      <c r="I17" s="3">
        <v>0.3</v>
      </c>
      <c r="J17" s="3">
        <v>0</v>
      </c>
      <c r="K17" s="3">
        <f t="shared" si="6"/>
        <v>221</v>
      </c>
      <c r="L17" s="69" t="s">
        <v>205</v>
      </c>
      <c r="M17" s="1">
        <f t="array" ref="M17:S17">附幼4!J38:P43</f>
        <v>2</v>
      </c>
      <c r="N17" s="1">
        <v>0</v>
      </c>
      <c r="O17" s="1">
        <v>0.6</v>
      </c>
      <c r="P17" s="1">
        <v>0</v>
      </c>
      <c r="Q17" s="1">
        <v>0</v>
      </c>
      <c r="R17" s="1">
        <v>0</v>
      </c>
      <c r="S17" s="1">
        <v>10</v>
      </c>
      <c r="T17" s="1">
        <f t="shared" si="7"/>
        <v>252</v>
      </c>
    </row>
    <row r="18" spans="1:30" ht="21.75" customHeight="1">
      <c r="A18" s="4" t="s">
        <v>174</v>
      </c>
      <c r="B18" s="64" t="s">
        <v>109</v>
      </c>
      <c r="C18" s="66" t="s">
        <v>227</v>
      </c>
      <c r="D18" s="3">
        <f t="array" ref="D18:J18">附幼4!J8:P13</f>
        <v>2</v>
      </c>
      <c r="E18" s="3">
        <v>0</v>
      </c>
      <c r="F18" s="3">
        <v>0.8</v>
      </c>
      <c r="G18" s="3">
        <v>0</v>
      </c>
      <c r="H18" s="3">
        <v>0</v>
      </c>
      <c r="I18" s="3">
        <v>0</v>
      </c>
      <c r="J18" s="3">
        <v>0</v>
      </c>
      <c r="K18" s="3">
        <v>80</v>
      </c>
      <c r="L18" s="69" t="s">
        <v>111</v>
      </c>
      <c r="M18" s="3">
        <f t="array" ref="M18:S18">附幼4!J14:P19</f>
        <v>1.5</v>
      </c>
      <c r="N18" s="3">
        <v>0.9</v>
      </c>
      <c r="O18" s="3">
        <v>0</v>
      </c>
      <c r="P18" s="3">
        <v>0.1</v>
      </c>
      <c r="Q18" s="3">
        <v>0.5</v>
      </c>
      <c r="R18" s="3">
        <v>0.2</v>
      </c>
      <c r="S18" s="3">
        <v>0</v>
      </c>
      <c r="T18" s="3">
        <f>M18*70+N18*75+O18*120+P18*25+Q18*60+R18*45+S18*4</f>
        <v>214</v>
      </c>
    </row>
    <row r="19" spans="1:30" ht="21.75" customHeight="1">
      <c r="A19" s="4" t="s">
        <v>175</v>
      </c>
      <c r="B19" s="64" t="s">
        <v>18</v>
      </c>
      <c r="C19" s="188" t="s">
        <v>217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90"/>
    </row>
    <row r="20" spans="1:30" ht="21.75" customHeight="1">
      <c r="A20" s="4" t="s">
        <v>176</v>
      </c>
      <c r="B20" s="64" t="s">
        <v>110</v>
      </c>
      <c r="C20" s="66" t="s">
        <v>283</v>
      </c>
      <c r="D20" s="3">
        <f t="array" ref="D20:J20">附幼5!J8:P13</f>
        <v>2</v>
      </c>
      <c r="E20" s="3">
        <v>0.1</v>
      </c>
      <c r="F20" s="3">
        <v>0.8</v>
      </c>
      <c r="G20" s="3">
        <v>0</v>
      </c>
      <c r="H20" s="3">
        <v>0</v>
      </c>
      <c r="I20" s="3">
        <v>0.3</v>
      </c>
      <c r="J20" s="3">
        <v>8</v>
      </c>
      <c r="K20" s="3">
        <v>199</v>
      </c>
      <c r="L20" s="123" t="s">
        <v>270</v>
      </c>
      <c r="M20" s="1">
        <f t="array" ref="M20:S20">附幼5!J14:P19</f>
        <v>1.5</v>
      </c>
      <c r="N20" s="1">
        <v>0.3</v>
      </c>
      <c r="O20" s="1">
        <v>0</v>
      </c>
      <c r="P20" s="1">
        <v>0.3</v>
      </c>
      <c r="Q20" s="1">
        <v>0.5</v>
      </c>
      <c r="R20" s="1">
        <v>0.3</v>
      </c>
      <c r="S20" s="1">
        <v>0</v>
      </c>
      <c r="T20" s="3">
        <f t="shared" ref="T20" si="8">M20*70+N20*75+O20*120+P20*25+Q20*60+R20*45+S20*4</f>
        <v>178.5</v>
      </c>
    </row>
    <row r="21" spans="1:30" ht="21.75" customHeight="1">
      <c r="A21" s="4" t="s">
        <v>177</v>
      </c>
      <c r="B21" s="64" t="s">
        <v>80</v>
      </c>
      <c r="C21" s="66" t="s">
        <v>145</v>
      </c>
      <c r="D21" s="3">
        <f t="array" ref="D21:J21">附幼5!J20:P25</f>
        <v>2</v>
      </c>
      <c r="E21" s="3">
        <v>0.3</v>
      </c>
      <c r="F21" s="3">
        <v>0</v>
      </c>
      <c r="G21" s="3">
        <v>0.2</v>
      </c>
      <c r="H21" s="3">
        <v>0</v>
      </c>
      <c r="I21" s="3">
        <v>0.8</v>
      </c>
      <c r="J21" s="3">
        <v>0</v>
      </c>
      <c r="K21" s="3">
        <f>D21*70+E21*75+F21*120+G21*25+H21*60+I21*45+J21*4</f>
        <v>203.5</v>
      </c>
      <c r="L21" s="123" t="s">
        <v>272</v>
      </c>
      <c r="M21" s="1">
        <f t="array" ref="M21:S21">附幼5!J26:P31</f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f>M21*70+N21*75+O21*120+P21*25+Q21*60+R21*45+S21*4</f>
        <v>70</v>
      </c>
    </row>
    <row r="22" spans="1:30" ht="21.75" customHeight="1">
      <c r="A22" s="4" t="s">
        <v>178</v>
      </c>
      <c r="B22" s="64" t="s">
        <v>79</v>
      </c>
      <c r="C22" s="66" t="s">
        <v>156</v>
      </c>
      <c r="D22" s="3">
        <f t="array" ref="D22:J22">附幼5!J32:P37</f>
        <v>0</v>
      </c>
      <c r="E22" s="3">
        <v>0.8</v>
      </c>
      <c r="F22" s="3">
        <v>0</v>
      </c>
      <c r="G22" s="3">
        <v>0.2</v>
      </c>
      <c r="H22" s="3">
        <v>0</v>
      </c>
      <c r="I22" s="3">
        <v>0.2</v>
      </c>
      <c r="J22" s="3">
        <v>0</v>
      </c>
      <c r="K22" s="3">
        <f>D22*70+E22*75+F22*120+G22*25+H22*60+I22*45+J22*4</f>
        <v>74</v>
      </c>
      <c r="L22" s="123" t="s">
        <v>290</v>
      </c>
      <c r="M22" s="1">
        <f t="array" ref="M22:S22">附幼5!J38:P43</f>
        <v>1</v>
      </c>
      <c r="N22" s="1">
        <v>0.3</v>
      </c>
      <c r="O22" s="1">
        <v>0.6</v>
      </c>
      <c r="P22" s="1">
        <v>0</v>
      </c>
      <c r="Q22" s="1">
        <v>0</v>
      </c>
      <c r="R22" s="1">
        <v>0.2</v>
      </c>
      <c r="S22" s="1">
        <v>0</v>
      </c>
      <c r="T22" s="1">
        <f t="shared" ref="T22" si="9">M22*70+N22*75+O22*120+P22*25+Q22*60+R22*45+S22*4</f>
        <v>173.5</v>
      </c>
      <c r="V22" s="47"/>
      <c r="W22" s="46"/>
      <c r="X22" s="46"/>
      <c r="Y22" s="46"/>
      <c r="Z22" s="46"/>
      <c r="AA22" s="46"/>
      <c r="AB22" s="46"/>
      <c r="AC22" s="46"/>
      <c r="AD22" s="46"/>
    </row>
    <row r="23" spans="1:30" ht="21.75" customHeight="1">
      <c r="A23" s="4" t="s">
        <v>179</v>
      </c>
      <c r="B23" s="64" t="s">
        <v>109</v>
      </c>
      <c r="C23" s="67" t="s">
        <v>132</v>
      </c>
      <c r="D23" s="3">
        <f t="array" ref="D23:J23">附幼5!J44:P49</f>
        <v>2</v>
      </c>
      <c r="E23" s="3">
        <v>0.5</v>
      </c>
      <c r="F23" s="3">
        <v>0</v>
      </c>
      <c r="G23" s="3">
        <v>0.1</v>
      </c>
      <c r="H23" s="3">
        <v>0</v>
      </c>
      <c r="I23" s="3">
        <v>0.3</v>
      </c>
      <c r="J23" s="3">
        <v>0</v>
      </c>
      <c r="K23" s="3">
        <f>D23*70+E23*75+F23*120+G23*25+H23*60+I23*45+J23*4</f>
        <v>193.5</v>
      </c>
      <c r="L23" s="123" t="s">
        <v>111</v>
      </c>
      <c r="M23" s="1">
        <f t="array" ref="M23:S23">附幼5!J50:P55</f>
        <v>0</v>
      </c>
      <c r="N23" s="1">
        <v>0</v>
      </c>
      <c r="O23" s="1">
        <v>0</v>
      </c>
      <c r="P23" s="1">
        <v>0</v>
      </c>
      <c r="Q23" s="1">
        <v>1.1000000000000001</v>
      </c>
      <c r="R23" s="1">
        <v>0</v>
      </c>
      <c r="S23" s="1">
        <v>0</v>
      </c>
      <c r="T23" s="1">
        <f>M23*70+N23*75+O23*120+P23*25+Q23*60+R23*45+S23*4</f>
        <v>66</v>
      </c>
    </row>
    <row r="24" spans="1:30" ht="21.75" customHeight="1">
      <c r="A24" s="4" t="s">
        <v>180</v>
      </c>
      <c r="B24" s="64" t="s">
        <v>18</v>
      </c>
      <c r="C24" s="67" t="s">
        <v>207</v>
      </c>
      <c r="D24" s="3">
        <f t="array" ref="D24:J24">附幼5!J56:P61</f>
        <v>0.2</v>
      </c>
      <c r="E24" s="3">
        <v>0.5</v>
      </c>
      <c r="F24" s="3">
        <v>0.6</v>
      </c>
      <c r="G24" s="3">
        <v>0.4</v>
      </c>
      <c r="H24" s="3">
        <v>0</v>
      </c>
      <c r="I24" s="3">
        <v>0.2</v>
      </c>
      <c r="J24" s="3">
        <v>0</v>
      </c>
      <c r="K24" s="3">
        <f>D24*70+E24*75+F24*120+G24*25+H24*60+I24*45+J24*4</f>
        <v>142.5</v>
      </c>
      <c r="L24" s="69" t="s">
        <v>226</v>
      </c>
      <c r="M24" s="1">
        <f t="array" ref="M24:S24">附幼5!J62:P67</f>
        <v>0.5</v>
      </c>
      <c r="N24" s="1">
        <v>0</v>
      </c>
      <c r="O24" s="1">
        <v>0</v>
      </c>
      <c r="P24" s="1">
        <v>0</v>
      </c>
      <c r="Q24" s="1">
        <v>0.5</v>
      </c>
      <c r="R24" s="1">
        <v>0.3</v>
      </c>
      <c r="S24" s="1">
        <v>20</v>
      </c>
      <c r="T24" s="1">
        <f>M24*70+N24*75+O24*120+P24*25+Q24*60+R24*45+S24*4</f>
        <v>158.5</v>
      </c>
    </row>
    <row r="25" spans="1:30" ht="21.75" hidden="1" customHeight="1">
      <c r="A25" s="4" t="s">
        <v>206</v>
      </c>
      <c r="B25" s="64" t="s">
        <v>79</v>
      </c>
      <c r="C25" s="66" t="s">
        <v>106</v>
      </c>
      <c r="D25" s="3">
        <f t="array" ref="D25:J25">附幼5!J32:P37</f>
        <v>0</v>
      </c>
      <c r="E25" s="3">
        <v>0.8</v>
      </c>
      <c r="F25" s="3">
        <v>0</v>
      </c>
      <c r="G25" s="3">
        <v>0.2</v>
      </c>
      <c r="H25" s="3">
        <v>0</v>
      </c>
      <c r="I25" s="3">
        <v>0.2</v>
      </c>
      <c r="J25" s="3">
        <v>0</v>
      </c>
      <c r="K25" s="3">
        <f t="shared" ref="K25:K26" si="10">D25*70+E25*75+F25*120+G25*25+H25*60+I25*45+J25*4</f>
        <v>74</v>
      </c>
      <c r="L25" s="69" t="s">
        <v>114</v>
      </c>
      <c r="M25" s="1">
        <f t="array" ref="M25:S25">附幼5!J38:P43</f>
        <v>1</v>
      </c>
      <c r="N25" s="1">
        <v>0.3</v>
      </c>
      <c r="O25" s="1">
        <v>0.6</v>
      </c>
      <c r="P25" s="1">
        <v>0</v>
      </c>
      <c r="Q25" s="1">
        <v>0</v>
      </c>
      <c r="R25" s="1">
        <v>0.2</v>
      </c>
      <c r="S25" s="1">
        <v>0</v>
      </c>
      <c r="T25" s="1">
        <f t="shared" ref="T25:T26" si="11">M25*70+N25*75+O25*120+P25*25+Q25*60+R25*45+S25*4</f>
        <v>173.5</v>
      </c>
    </row>
    <row r="26" spans="1:30" ht="21.75" hidden="1" customHeight="1">
      <c r="A26" s="4" t="s">
        <v>108</v>
      </c>
      <c r="B26" s="64" t="s">
        <v>109</v>
      </c>
      <c r="C26" s="66" t="s">
        <v>77</v>
      </c>
      <c r="D26" s="3">
        <f t="array" ref="D26:J26">附幼5!J44:P49</f>
        <v>2</v>
      </c>
      <c r="E26" s="3">
        <v>0.5</v>
      </c>
      <c r="F26" s="3">
        <v>0</v>
      </c>
      <c r="G26" s="3">
        <v>0.1</v>
      </c>
      <c r="H26" s="3">
        <v>0</v>
      </c>
      <c r="I26" s="3">
        <v>0.3</v>
      </c>
      <c r="J26" s="3">
        <v>0</v>
      </c>
      <c r="K26" s="3">
        <f t="shared" si="10"/>
        <v>193.5</v>
      </c>
      <c r="L26" s="69" t="s">
        <v>111</v>
      </c>
      <c r="M26" s="1">
        <f t="array" ref="M26:S26">附幼5!J50:P55</f>
        <v>0</v>
      </c>
      <c r="N26" s="1">
        <v>0</v>
      </c>
      <c r="O26" s="1">
        <v>0</v>
      </c>
      <c r="P26" s="1">
        <v>0</v>
      </c>
      <c r="Q26" s="1">
        <v>1.1000000000000001</v>
      </c>
      <c r="R26" s="1">
        <v>0</v>
      </c>
      <c r="S26" s="1">
        <v>0</v>
      </c>
      <c r="T26" s="1">
        <f t="shared" si="11"/>
        <v>66</v>
      </c>
    </row>
    <row r="27" spans="1:30" ht="20.100000000000001" customHeight="1"/>
    <row r="28" spans="1:30" ht="19.5">
      <c r="A28" s="187" t="s">
        <v>83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</row>
  </sheetData>
  <mergeCells count="4">
    <mergeCell ref="A1:T1"/>
    <mergeCell ref="A28:T28"/>
    <mergeCell ref="C19:T19"/>
    <mergeCell ref="C14:T14"/>
  </mergeCells>
  <phoneticPr fontId="1" type="noConversion"/>
  <pageMargins left="0.17" right="0.18" top="0.68" bottom="0.74803149606299213" header="0.31496062992125984" footer="0.31496062992125984"/>
  <pageSetup paperSize="9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3"/>
  <sheetViews>
    <sheetView workbookViewId="0">
      <pane ySplit="7" topLeftCell="A17" activePane="bottomLeft" state="frozen"/>
      <selection pane="bottomLeft" activeCell="E56" sqref="E56:G58"/>
    </sheetView>
  </sheetViews>
  <sheetFormatPr defaultColWidth="9" defaultRowHeight="16.5"/>
  <cols>
    <col min="1" max="1" width="14.875" style="8" customWidth="1"/>
    <col min="2" max="4" width="3.625" style="8" customWidth="1"/>
    <col min="5" max="6" width="12.625" style="8" customWidth="1"/>
    <col min="7" max="7" width="6" style="5" customWidth="1"/>
    <col min="8" max="8" width="12.625" style="8" customWidth="1"/>
    <col min="9" max="9" width="6" style="5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126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94" t="s">
        <v>19</v>
      </c>
      <c r="P1" s="194"/>
      <c r="Q1" s="194"/>
      <c r="R1" s="194"/>
      <c r="S1" s="6">
        <v>21</v>
      </c>
    </row>
    <row r="2" spans="1:23" ht="15.75" customHeight="1">
      <c r="A2" s="5"/>
      <c r="B2" s="195" t="s">
        <v>20</v>
      </c>
      <c r="C2" s="196"/>
      <c r="D2" s="196"/>
      <c r="E2" s="196"/>
      <c r="F2" s="196" t="s">
        <v>100</v>
      </c>
      <c r="G2" s="196"/>
      <c r="H2" s="196"/>
      <c r="I2" s="196"/>
      <c r="J2" s="196"/>
      <c r="K2" s="196"/>
      <c r="L2" s="196"/>
      <c r="M2" s="196"/>
      <c r="N2" s="196"/>
      <c r="O2" s="197" t="s">
        <v>21</v>
      </c>
      <c r="P2" s="197"/>
      <c r="Q2" s="197"/>
      <c r="R2" s="197"/>
      <c r="S2" s="9" t="s">
        <v>239</v>
      </c>
      <c r="T2" s="10"/>
      <c r="U2" s="11"/>
    </row>
    <row r="3" spans="1:23" ht="14.25" customHeight="1">
      <c r="A3" s="6">
        <v>80</v>
      </c>
      <c r="B3" s="198" t="s">
        <v>22</v>
      </c>
      <c r="C3" s="198" t="s">
        <v>23</v>
      </c>
      <c r="D3" s="198" t="s">
        <v>24</v>
      </c>
      <c r="E3" s="201" t="s">
        <v>25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204" t="s">
        <v>26</v>
      </c>
      <c r="S3" s="205"/>
      <c r="T3" s="10"/>
      <c r="U3" s="11"/>
    </row>
    <row r="4" spans="1:23" ht="14.25" customHeight="1">
      <c r="A4" s="5"/>
      <c r="B4" s="199"/>
      <c r="C4" s="199"/>
      <c r="D4" s="199"/>
      <c r="E4" s="210" t="s">
        <v>27</v>
      </c>
      <c r="F4" s="228" t="s">
        <v>28</v>
      </c>
      <c r="G4" s="198" t="s">
        <v>29</v>
      </c>
      <c r="H4" s="228" t="s">
        <v>28</v>
      </c>
      <c r="I4" s="198" t="s">
        <v>29</v>
      </c>
      <c r="J4" s="202" t="s">
        <v>30</v>
      </c>
      <c r="K4" s="202"/>
      <c r="L4" s="202"/>
      <c r="M4" s="202"/>
      <c r="N4" s="202"/>
      <c r="O4" s="202"/>
      <c r="P4" s="202"/>
      <c r="Q4" s="203"/>
      <c r="R4" s="206"/>
      <c r="S4" s="207"/>
      <c r="T4" s="10"/>
      <c r="U4" s="11"/>
    </row>
    <row r="5" spans="1:23" ht="14.25" customHeight="1">
      <c r="A5" s="5"/>
      <c r="B5" s="199"/>
      <c r="C5" s="199"/>
      <c r="D5" s="199"/>
      <c r="E5" s="210"/>
      <c r="F5" s="228"/>
      <c r="G5" s="199"/>
      <c r="H5" s="228"/>
      <c r="I5" s="199"/>
      <c r="J5" s="198" t="s">
        <v>31</v>
      </c>
      <c r="K5" s="198" t="s">
        <v>32</v>
      </c>
      <c r="L5" s="198" t="s">
        <v>33</v>
      </c>
      <c r="M5" s="198" t="s">
        <v>34</v>
      </c>
      <c r="N5" s="198" t="s">
        <v>35</v>
      </c>
      <c r="O5" s="212" t="s">
        <v>36</v>
      </c>
      <c r="P5" s="212" t="s">
        <v>37</v>
      </c>
      <c r="Q5" s="215" t="s">
        <v>38</v>
      </c>
      <c r="R5" s="206"/>
      <c r="S5" s="207"/>
      <c r="T5" s="10"/>
      <c r="U5" s="11"/>
    </row>
    <row r="6" spans="1:23" ht="14.25" customHeight="1">
      <c r="A6" s="6"/>
      <c r="B6" s="199"/>
      <c r="C6" s="199"/>
      <c r="D6" s="199"/>
      <c r="E6" s="210"/>
      <c r="F6" s="228"/>
      <c r="G6" s="199"/>
      <c r="H6" s="228"/>
      <c r="I6" s="199"/>
      <c r="J6" s="199"/>
      <c r="K6" s="199"/>
      <c r="L6" s="199"/>
      <c r="M6" s="199"/>
      <c r="N6" s="199"/>
      <c r="O6" s="213"/>
      <c r="P6" s="213"/>
      <c r="Q6" s="215"/>
      <c r="R6" s="206"/>
      <c r="S6" s="207"/>
      <c r="T6" s="10"/>
      <c r="U6" s="11"/>
    </row>
    <row r="7" spans="1:23" ht="14.25" customHeight="1">
      <c r="A7" s="45" t="s">
        <v>238</v>
      </c>
      <c r="B7" s="200"/>
      <c r="C7" s="200"/>
      <c r="D7" s="200"/>
      <c r="E7" s="211"/>
      <c r="F7" s="229"/>
      <c r="G7" s="200"/>
      <c r="H7" s="228"/>
      <c r="I7" s="200"/>
      <c r="J7" s="200"/>
      <c r="K7" s="200"/>
      <c r="L7" s="200"/>
      <c r="M7" s="200"/>
      <c r="N7" s="200"/>
      <c r="O7" s="214"/>
      <c r="P7" s="214"/>
      <c r="Q7" s="215"/>
      <c r="R7" s="208"/>
      <c r="S7" s="209"/>
      <c r="T7" s="10"/>
      <c r="U7" s="11"/>
    </row>
    <row r="8" spans="1:23" ht="14.25" customHeight="1">
      <c r="A8" s="45"/>
      <c r="B8" s="216"/>
      <c r="C8" s="219" t="s">
        <v>39</v>
      </c>
      <c r="D8" s="219" t="s">
        <v>40</v>
      </c>
      <c r="E8" s="222"/>
      <c r="F8" s="13"/>
      <c r="G8" s="14"/>
      <c r="H8" s="15"/>
      <c r="I8" s="14"/>
      <c r="J8" s="225"/>
      <c r="K8" s="225"/>
      <c r="L8" s="225"/>
      <c r="M8" s="230"/>
      <c r="N8" s="225"/>
      <c r="O8" s="225"/>
      <c r="P8" s="225"/>
      <c r="Q8" s="230"/>
      <c r="R8" s="235"/>
      <c r="S8" s="236"/>
      <c r="T8" s="10"/>
      <c r="U8" s="11"/>
    </row>
    <row r="9" spans="1:23" ht="14.25" customHeight="1">
      <c r="A9" s="16"/>
      <c r="B9" s="217"/>
      <c r="C9" s="220"/>
      <c r="D9" s="220"/>
      <c r="E9" s="223"/>
      <c r="F9" s="17"/>
      <c r="G9" s="18"/>
      <c r="H9" s="19"/>
      <c r="I9" s="18"/>
      <c r="J9" s="226"/>
      <c r="K9" s="226"/>
      <c r="L9" s="226"/>
      <c r="M9" s="231"/>
      <c r="N9" s="226"/>
      <c r="O9" s="226"/>
      <c r="P9" s="226"/>
      <c r="Q9" s="245"/>
      <c r="R9" s="235"/>
      <c r="S9" s="236"/>
      <c r="T9" s="10"/>
      <c r="U9" s="11"/>
    </row>
    <row r="10" spans="1:23" ht="14.25" customHeight="1">
      <c r="A10" s="20"/>
      <c r="B10" s="217"/>
      <c r="C10" s="220"/>
      <c r="D10" s="220"/>
      <c r="E10" s="224"/>
      <c r="F10" s="21"/>
      <c r="G10" s="22"/>
      <c r="H10" s="23"/>
      <c r="I10" s="22"/>
      <c r="J10" s="226"/>
      <c r="K10" s="226"/>
      <c r="L10" s="226"/>
      <c r="M10" s="231"/>
      <c r="N10" s="226"/>
      <c r="O10" s="226"/>
      <c r="P10" s="226"/>
      <c r="Q10" s="245"/>
      <c r="R10" s="235"/>
      <c r="S10" s="236"/>
      <c r="T10" s="10"/>
      <c r="U10" s="11"/>
    </row>
    <row r="11" spans="1:23" ht="14.25" customHeight="1">
      <c r="A11" s="16"/>
      <c r="B11" s="217"/>
      <c r="C11" s="220"/>
      <c r="D11" s="220"/>
      <c r="E11" s="239"/>
      <c r="F11" s="24"/>
      <c r="G11" s="14"/>
      <c r="H11" s="25"/>
      <c r="I11" s="18"/>
      <c r="J11" s="226"/>
      <c r="K11" s="226"/>
      <c r="L11" s="226"/>
      <c r="M11" s="231"/>
      <c r="N11" s="226"/>
      <c r="O11" s="226"/>
      <c r="P11" s="226"/>
      <c r="Q11" s="245"/>
      <c r="R11" s="235"/>
      <c r="S11" s="236"/>
      <c r="U11" s="16"/>
    </row>
    <row r="12" spans="1:23" ht="14.25" customHeight="1">
      <c r="A12" s="5"/>
      <c r="B12" s="217"/>
      <c r="C12" s="220"/>
      <c r="D12" s="220"/>
      <c r="E12" s="240"/>
      <c r="F12" s="25"/>
      <c r="G12" s="18"/>
      <c r="H12" s="24"/>
      <c r="I12" s="18"/>
      <c r="J12" s="226"/>
      <c r="K12" s="226"/>
      <c r="L12" s="226"/>
      <c r="M12" s="231"/>
      <c r="N12" s="226"/>
      <c r="O12" s="226"/>
      <c r="P12" s="226"/>
      <c r="Q12" s="245"/>
      <c r="R12" s="235"/>
      <c r="S12" s="236"/>
      <c r="T12" s="16"/>
      <c r="U12" s="16"/>
    </row>
    <row r="13" spans="1:23" ht="14.25" customHeight="1">
      <c r="A13" s="5"/>
      <c r="B13" s="217"/>
      <c r="C13" s="220"/>
      <c r="D13" s="221"/>
      <c r="E13" s="241"/>
      <c r="F13" s="21"/>
      <c r="G13" s="22"/>
      <c r="H13" s="19"/>
      <c r="I13" s="22"/>
      <c r="J13" s="227"/>
      <c r="K13" s="227"/>
      <c r="L13" s="227"/>
      <c r="M13" s="232"/>
      <c r="N13" s="227"/>
      <c r="O13" s="227"/>
      <c r="P13" s="227"/>
      <c r="Q13" s="245"/>
      <c r="R13" s="237"/>
      <c r="S13" s="238"/>
      <c r="T13" s="16"/>
      <c r="U13" s="16"/>
    </row>
    <row r="14" spans="1:23" ht="14.25" customHeight="1">
      <c r="A14" s="5"/>
      <c r="B14" s="217"/>
      <c r="C14" s="220"/>
      <c r="D14" s="220" t="s">
        <v>41</v>
      </c>
      <c r="E14" s="242"/>
      <c r="F14" s="26"/>
      <c r="G14" s="14"/>
      <c r="H14" s="26"/>
      <c r="I14" s="18"/>
      <c r="J14" s="225"/>
      <c r="K14" s="225"/>
      <c r="L14" s="225"/>
      <c r="M14" s="230"/>
      <c r="N14" s="225"/>
      <c r="O14" s="225"/>
      <c r="P14" s="225"/>
      <c r="Q14" s="233"/>
      <c r="R14" s="235"/>
      <c r="S14" s="236"/>
      <c r="T14" s="16"/>
      <c r="U14" s="16"/>
      <c r="V14" s="27"/>
      <c r="W14" s="27"/>
    </row>
    <row r="15" spans="1:23" ht="14.25" customHeight="1">
      <c r="A15" s="5"/>
      <c r="B15" s="217"/>
      <c r="C15" s="220"/>
      <c r="D15" s="220"/>
      <c r="E15" s="243"/>
      <c r="F15" s="25"/>
      <c r="G15" s="18"/>
      <c r="H15" s="28"/>
      <c r="I15" s="18"/>
      <c r="J15" s="226"/>
      <c r="K15" s="226"/>
      <c r="L15" s="226"/>
      <c r="M15" s="231"/>
      <c r="N15" s="226"/>
      <c r="O15" s="226"/>
      <c r="P15" s="226"/>
      <c r="Q15" s="234"/>
      <c r="R15" s="235"/>
      <c r="S15" s="236"/>
      <c r="T15" s="16"/>
      <c r="U15" s="16"/>
      <c r="V15" s="27"/>
      <c r="W15" s="27"/>
    </row>
    <row r="16" spans="1:23" ht="14.25" customHeight="1">
      <c r="A16" s="5"/>
      <c r="B16" s="217"/>
      <c r="C16" s="220"/>
      <c r="D16" s="220"/>
      <c r="E16" s="244"/>
      <c r="F16" s="21"/>
      <c r="G16" s="22"/>
      <c r="H16" s="21"/>
      <c r="I16" s="22"/>
      <c r="J16" s="226"/>
      <c r="K16" s="226"/>
      <c r="L16" s="226"/>
      <c r="M16" s="231"/>
      <c r="N16" s="226"/>
      <c r="O16" s="226"/>
      <c r="P16" s="226"/>
      <c r="Q16" s="234"/>
      <c r="R16" s="235"/>
      <c r="S16" s="236"/>
      <c r="T16" s="16"/>
      <c r="U16" s="16"/>
      <c r="V16" s="27"/>
      <c r="W16" s="27"/>
    </row>
    <row r="17" spans="1:23" ht="14.25" customHeight="1">
      <c r="A17" s="5"/>
      <c r="B17" s="217"/>
      <c r="C17" s="220"/>
      <c r="D17" s="220"/>
      <c r="E17" s="222"/>
      <c r="F17" s="24"/>
      <c r="G17" s="14"/>
      <c r="H17" s="25"/>
      <c r="I17" s="14"/>
      <c r="J17" s="226"/>
      <c r="K17" s="226"/>
      <c r="L17" s="226"/>
      <c r="M17" s="231"/>
      <c r="N17" s="226"/>
      <c r="O17" s="226"/>
      <c r="P17" s="226"/>
      <c r="Q17" s="234"/>
      <c r="R17" s="235"/>
      <c r="S17" s="236"/>
      <c r="T17" s="16"/>
      <c r="U17" s="16"/>
      <c r="V17" s="27"/>
      <c r="W17" s="27"/>
    </row>
    <row r="18" spans="1:23" ht="14.25" customHeight="1">
      <c r="A18" s="5"/>
      <c r="B18" s="217"/>
      <c r="C18" s="220"/>
      <c r="D18" s="220"/>
      <c r="E18" s="223"/>
      <c r="F18" s="25"/>
      <c r="G18" s="18"/>
      <c r="H18" s="25"/>
      <c r="I18" s="18"/>
      <c r="J18" s="226"/>
      <c r="K18" s="226"/>
      <c r="L18" s="226"/>
      <c r="M18" s="231"/>
      <c r="N18" s="226"/>
      <c r="O18" s="226"/>
      <c r="P18" s="226"/>
      <c r="Q18" s="234"/>
      <c r="R18" s="235"/>
      <c r="S18" s="236"/>
      <c r="T18" s="16"/>
      <c r="U18" s="16"/>
      <c r="V18" s="27"/>
      <c r="W18" s="27"/>
    </row>
    <row r="19" spans="1:23" ht="14.25" customHeight="1">
      <c r="A19" s="5"/>
      <c r="B19" s="218"/>
      <c r="C19" s="221"/>
      <c r="D19" s="221"/>
      <c r="E19" s="224"/>
      <c r="F19" s="19"/>
      <c r="G19" s="18"/>
      <c r="H19" s="21"/>
      <c r="I19" s="22"/>
      <c r="J19" s="227"/>
      <c r="K19" s="227"/>
      <c r="L19" s="227"/>
      <c r="M19" s="232"/>
      <c r="N19" s="227"/>
      <c r="O19" s="227"/>
      <c r="P19" s="227"/>
      <c r="Q19" s="234"/>
      <c r="R19" s="237"/>
      <c r="S19" s="238"/>
      <c r="T19" s="16"/>
      <c r="U19" s="16"/>
    </row>
    <row r="20" spans="1:23" ht="14.25" customHeight="1">
      <c r="A20" s="5"/>
      <c r="B20" s="216"/>
      <c r="C20" s="219" t="s">
        <v>42</v>
      </c>
      <c r="D20" s="219" t="s">
        <v>40</v>
      </c>
      <c r="E20" s="249"/>
      <c r="F20" s="63"/>
      <c r="G20" s="31"/>
      <c r="H20" s="32"/>
      <c r="I20" s="33"/>
      <c r="J20" s="225"/>
      <c r="K20" s="225"/>
      <c r="L20" s="225"/>
      <c r="M20" s="230"/>
      <c r="N20" s="225"/>
      <c r="O20" s="225"/>
      <c r="P20" s="225"/>
      <c r="Q20" s="230"/>
      <c r="R20" s="235"/>
      <c r="S20" s="236"/>
      <c r="T20" s="16"/>
      <c r="U20" s="16"/>
    </row>
    <row r="21" spans="1:23" ht="14.25" customHeight="1">
      <c r="A21" s="5"/>
      <c r="B21" s="217"/>
      <c r="C21" s="220"/>
      <c r="D21" s="220"/>
      <c r="E21" s="250"/>
      <c r="F21" s="39"/>
      <c r="G21" s="34"/>
      <c r="H21" s="35"/>
      <c r="I21" s="34"/>
      <c r="J21" s="226"/>
      <c r="K21" s="226"/>
      <c r="L21" s="226"/>
      <c r="M21" s="231"/>
      <c r="N21" s="226"/>
      <c r="O21" s="226"/>
      <c r="P21" s="226"/>
      <c r="Q21" s="245"/>
      <c r="R21" s="235"/>
      <c r="S21" s="236"/>
      <c r="T21" s="16"/>
      <c r="U21" s="16"/>
    </row>
    <row r="22" spans="1:23" ht="14.25" customHeight="1">
      <c r="A22" s="5"/>
      <c r="B22" s="217"/>
      <c r="C22" s="220"/>
      <c r="D22" s="220"/>
      <c r="E22" s="251"/>
      <c r="F22" s="43"/>
      <c r="G22" s="36"/>
      <c r="H22" s="37"/>
      <c r="I22" s="36"/>
      <c r="J22" s="226"/>
      <c r="K22" s="226"/>
      <c r="L22" s="226"/>
      <c r="M22" s="231"/>
      <c r="N22" s="226"/>
      <c r="O22" s="226"/>
      <c r="P22" s="226"/>
      <c r="Q22" s="245"/>
      <c r="R22" s="235"/>
      <c r="S22" s="236"/>
      <c r="T22" s="16"/>
      <c r="U22" s="16"/>
    </row>
    <row r="23" spans="1:23" ht="14.25" customHeight="1">
      <c r="A23" s="29"/>
      <c r="B23" s="217"/>
      <c r="C23" s="220"/>
      <c r="D23" s="220"/>
      <c r="E23" s="246"/>
      <c r="F23" s="42"/>
      <c r="G23" s="33"/>
      <c r="H23" s="39"/>
      <c r="I23" s="18"/>
      <c r="J23" s="226"/>
      <c r="K23" s="226"/>
      <c r="L23" s="226"/>
      <c r="M23" s="231"/>
      <c r="N23" s="226"/>
      <c r="O23" s="226"/>
      <c r="P23" s="226"/>
      <c r="Q23" s="245"/>
      <c r="R23" s="235"/>
      <c r="S23" s="236"/>
      <c r="T23" s="16"/>
      <c r="U23" s="16"/>
    </row>
    <row r="24" spans="1:23" ht="14.25" customHeight="1">
      <c r="A24" s="30"/>
      <c r="B24" s="217"/>
      <c r="C24" s="220"/>
      <c r="D24" s="220"/>
      <c r="E24" s="247"/>
      <c r="F24" s="39"/>
      <c r="G24" s="34"/>
      <c r="H24" s="40"/>
      <c r="I24" s="18"/>
      <c r="J24" s="226"/>
      <c r="K24" s="226"/>
      <c r="L24" s="226"/>
      <c r="M24" s="231"/>
      <c r="N24" s="226"/>
      <c r="O24" s="226"/>
      <c r="P24" s="226"/>
      <c r="Q24" s="245"/>
      <c r="R24" s="235"/>
      <c r="S24" s="236"/>
      <c r="T24" s="16"/>
      <c r="U24" s="16"/>
    </row>
    <row r="25" spans="1:23" ht="14.25" customHeight="1">
      <c r="A25" s="30"/>
      <c r="B25" s="217"/>
      <c r="C25" s="220"/>
      <c r="D25" s="221"/>
      <c r="E25" s="248"/>
      <c r="F25" s="43"/>
      <c r="G25" s="36"/>
      <c r="H25" s="35"/>
      <c r="I25" s="22"/>
      <c r="J25" s="227"/>
      <c r="K25" s="227"/>
      <c r="L25" s="227"/>
      <c r="M25" s="232"/>
      <c r="N25" s="227"/>
      <c r="O25" s="227"/>
      <c r="P25" s="227"/>
      <c r="Q25" s="245"/>
      <c r="R25" s="237"/>
      <c r="S25" s="238"/>
      <c r="T25" s="16"/>
      <c r="U25" s="16"/>
    </row>
    <row r="26" spans="1:23" ht="14.25" customHeight="1">
      <c r="A26" s="5"/>
      <c r="B26" s="217"/>
      <c r="C26" s="220"/>
      <c r="D26" s="220" t="s">
        <v>41</v>
      </c>
      <c r="E26" s="246"/>
      <c r="F26" s="42"/>
      <c r="G26" s="33"/>
      <c r="H26" s="48"/>
      <c r="I26" s="50"/>
      <c r="J26" s="255"/>
      <c r="K26" s="255"/>
      <c r="L26" s="255"/>
      <c r="M26" s="262"/>
      <c r="N26" s="255"/>
      <c r="O26" s="255"/>
      <c r="P26" s="255"/>
      <c r="Q26" s="233"/>
      <c r="R26" s="258"/>
      <c r="S26" s="259"/>
      <c r="T26" s="16"/>
      <c r="U26" s="16"/>
    </row>
    <row r="27" spans="1:23" ht="14.25" customHeight="1">
      <c r="A27" s="5"/>
      <c r="B27" s="217"/>
      <c r="C27" s="220"/>
      <c r="D27" s="220"/>
      <c r="E27" s="247"/>
      <c r="F27" s="39"/>
      <c r="G27" s="34"/>
      <c r="H27" s="51"/>
      <c r="I27" s="50"/>
      <c r="J27" s="256"/>
      <c r="K27" s="256"/>
      <c r="L27" s="256"/>
      <c r="M27" s="263"/>
      <c r="N27" s="256"/>
      <c r="O27" s="256"/>
      <c r="P27" s="256"/>
      <c r="Q27" s="234"/>
      <c r="R27" s="258"/>
      <c r="S27" s="259"/>
      <c r="T27" s="16"/>
      <c r="U27" s="16"/>
    </row>
    <row r="28" spans="1:23" ht="14.25" customHeight="1">
      <c r="A28" s="5"/>
      <c r="B28" s="217"/>
      <c r="C28" s="220"/>
      <c r="D28" s="220"/>
      <c r="E28" s="248"/>
      <c r="F28" s="43"/>
      <c r="G28" s="36"/>
      <c r="H28" s="52"/>
      <c r="I28" s="53"/>
      <c r="J28" s="256"/>
      <c r="K28" s="256"/>
      <c r="L28" s="256"/>
      <c r="M28" s="263"/>
      <c r="N28" s="256"/>
      <c r="O28" s="256"/>
      <c r="P28" s="256"/>
      <c r="Q28" s="234"/>
      <c r="R28" s="258"/>
      <c r="S28" s="259"/>
      <c r="T28" s="16"/>
      <c r="U28" s="16"/>
    </row>
    <row r="29" spans="1:23" ht="14.25" customHeight="1">
      <c r="A29" s="5"/>
      <c r="B29" s="217"/>
      <c r="C29" s="220"/>
      <c r="D29" s="220"/>
      <c r="E29" s="252"/>
      <c r="F29" s="54"/>
      <c r="G29" s="49"/>
      <c r="H29" s="51"/>
      <c r="I29" s="50"/>
      <c r="J29" s="256"/>
      <c r="K29" s="256"/>
      <c r="L29" s="256"/>
      <c r="M29" s="263"/>
      <c r="N29" s="256"/>
      <c r="O29" s="256"/>
      <c r="P29" s="256"/>
      <c r="Q29" s="234"/>
      <c r="R29" s="258"/>
      <c r="S29" s="259"/>
      <c r="T29" s="16"/>
      <c r="U29" s="16"/>
    </row>
    <row r="30" spans="1:23" ht="14.25" customHeight="1">
      <c r="A30" s="5"/>
      <c r="B30" s="217"/>
      <c r="C30" s="220"/>
      <c r="D30" s="220"/>
      <c r="E30" s="253"/>
      <c r="F30" s="51"/>
      <c r="G30" s="50"/>
      <c r="H30" s="54"/>
      <c r="I30" s="50"/>
      <c r="J30" s="256"/>
      <c r="K30" s="256"/>
      <c r="L30" s="256"/>
      <c r="M30" s="263"/>
      <c r="N30" s="256"/>
      <c r="O30" s="256"/>
      <c r="P30" s="256"/>
      <c r="Q30" s="234"/>
      <c r="R30" s="258"/>
      <c r="S30" s="259"/>
      <c r="T30" s="16"/>
      <c r="U30" s="16"/>
    </row>
    <row r="31" spans="1:23" ht="14.25" customHeight="1">
      <c r="A31" s="5"/>
      <c r="B31" s="218"/>
      <c r="C31" s="221"/>
      <c r="D31" s="221"/>
      <c r="E31" s="254"/>
      <c r="F31" s="52"/>
      <c r="G31" s="53"/>
      <c r="H31" s="55"/>
      <c r="I31" s="53"/>
      <c r="J31" s="257"/>
      <c r="K31" s="257"/>
      <c r="L31" s="257"/>
      <c r="M31" s="264"/>
      <c r="N31" s="257"/>
      <c r="O31" s="257"/>
      <c r="P31" s="257"/>
      <c r="Q31" s="234"/>
      <c r="R31" s="260"/>
      <c r="S31" s="261"/>
      <c r="T31" s="16"/>
      <c r="U31" s="16"/>
    </row>
    <row r="32" spans="1:23" ht="14.25" customHeight="1">
      <c r="A32" s="5"/>
      <c r="B32" s="216"/>
      <c r="C32" s="219" t="s">
        <v>43</v>
      </c>
      <c r="D32" s="219" t="s">
        <v>40</v>
      </c>
      <c r="E32" s="246"/>
      <c r="F32" s="26"/>
      <c r="G32" s="81"/>
      <c r="H32" s="15"/>
      <c r="I32" s="14"/>
      <c r="J32" s="225"/>
      <c r="K32" s="225"/>
      <c r="L32" s="225"/>
      <c r="M32" s="230"/>
      <c r="N32" s="225"/>
      <c r="O32" s="225"/>
      <c r="P32" s="225"/>
      <c r="Q32" s="230"/>
      <c r="R32" s="235"/>
      <c r="S32" s="236"/>
      <c r="T32" s="16"/>
      <c r="U32" s="16"/>
    </row>
    <row r="33" spans="1:37" ht="14.25" customHeight="1">
      <c r="A33" s="5"/>
      <c r="B33" s="217"/>
      <c r="C33" s="220"/>
      <c r="D33" s="220"/>
      <c r="E33" s="247"/>
      <c r="F33" s="25"/>
      <c r="G33" s="18"/>
      <c r="H33" s="19"/>
      <c r="I33" s="18"/>
      <c r="J33" s="226"/>
      <c r="K33" s="226"/>
      <c r="L33" s="226"/>
      <c r="M33" s="231"/>
      <c r="N33" s="226"/>
      <c r="O33" s="226"/>
      <c r="P33" s="226"/>
      <c r="Q33" s="231"/>
      <c r="R33" s="235"/>
      <c r="S33" s="236"/>
      <c r="T33" s="16"/>
      <c r="U33" s="16"/>
    </row>
    <row r="34" spans="1:37" ht="14.25" customHeight="1">
      <c r="A34" s="5"/>
      <c r="B34" s="217"/>
      <c r="C34" s="220"/>
      <c r="D34" s="220"/>
      <c r="E34" s="248"/>
      <c r="F34" s="21"/>
      <c r="G34" s="22"/>
      <c r="H34" s="23"/>
      <c r="I34" s="22"/>
      <c r="J34" s="226"/>
      <c r="K34" s="226"/>
      <c r="L34" s="226"/>
      <c r="M34" s="231"/>
      <c r="N34" s="226"/>
      <c r="O34" s="226"/>
      <c r="P34" s="226"/>
      <c r="Q34" s="231"/>
      <c r="R34" s="235"/>
      <c r="S34" s="236"/>
      <c r="T34" s="16"/>
      <c r="U34" s="16"/>
    </row>
    <row r="35" spans="1:37" ht="14.25" customHeight="1">
      <c r="A35" s="5"/>
      <c r="B35" s="217"/>
      <c r="C35" s="220"/>
      <c r="D35" s="220"/>
      <c r="E35" s="265"/>
      <c r="F35" s="26"/>
      <c r="G35" s="14"/>
      <c r="H35" s="15"/>
      <c r="I35" s="14"/>
      <c r="J35" s="226"/>
      <c r="K35" s="226"/>
      <c r="L35" s="226"/>
      <c r="M35" s="231"/>
      <c r="N35" s="226"/>
      <c r="O35" s="226"/>
      <c r="P35" s="226"/>
      <c r="Q35" s="231"/>
      <c r="R35" s="235"/>
      <c r="S35" s="236"/>
      <c r="T35" s="16"/>
      <c r="U35" s="16"/>
    </row>
    <row r="36" spans="1:37" ht="14.25" customHeight="1">
      <c r="A36" s="5"/>
      <c r="B36" s="217"/>
      <c r="C36" s="220"/>
      <c r="D36" s="220"/>
      <c r="E36" s="266"/>
      <c r="F36" s="25"/>
      <c r="G36" s="18"/>
      <c r="H36" s="19"/>
      <c r="I36" s="18"/>
      <c r="J36" s="226"/>
      <c r="K36" s="226"/>
      <c r="L36" s="226"/>
      <c r="M36" s="231"/>
      <c r="N36" s="226"/>
      <c r="O36" s="226"/>
      <c r="P36" s="226"/>
      <c r="Q36" s="231"/>
      <c r="R36" s="235"/>
      <c r="S36" s="236"/>
      <c r="T36" s="16"/>
      <c r="U36" s="16"/>
    </row>
    <row r="37" spans="1:37" ht="14.25" customHeight="1">
      <c r="A37" s="5"/>
      <c r="B37" s="217"/>
      <c r="C37" s="220"/>
      <c r="D37" s="221"/>
      <c r="E37" s="267"/>
      <c r="F37" s="21"/>
      <c r="G37" s="22"/>
      <c r="H37" s="23"/>
      <c r="I37" s="22"/>
      <c r="J37" s="227"/>
      <c r="K37" s="227"/>
      <c r="L37" s="227"/>
      <c r="M37" s="232"/>
      <c r="N37" s="227"/>
      <c r="O37" s="227"/>
      <c r="P37" s="227"/>
      <c r="Q37" s="232"/>
      <c r="R37" s="237"/>
      <c r="S37" s="238"/>
      <c r="T37" s="16"/>
      <c r="U37" s="16"/>
    </row>
    <row r="38" spans="1:37" ht="14.25" customHeight="1">
      <c r="A38" s="5"/>
      <c r="B38" s="217"/>
      <c r="C38" s="220"/>
      <c r="D38" s="220" t="s">
        <v>41</v>
      </c>
      <c r="E38" s="268"/>
      <c r="F38" s="63"/>
      <c r="G38" s="31"/>
      <c r="H38" s="42"/>
      <c r="I38" s="34"/>
      <c r="J38" s="225"/>
      <c r="K38" s="225"/>
      <c r="L38" s="225"/>
      <c r="M38" s="230"/>
      <c r="N38" s="225"/>
      <c r="O38" s="225"/>
      <c r="P38" s="225"/>
      <c r="Q38" s="230"/>
      <c r="R38" s="235"/>
      <c r="S38" s="236"/>
      <c r="T38" s="16"/>
      <c r="U38" s="16"/>
    </row>
    <row r="39" spans="1:37" ht="14.25" customHeight="1">
      <c r="A39" s="5"/>
      <c r="B39" s="217"/>
      <c r="C39" s="220"/>
      <c r="D39" s="220"/>
      <c r="E39" s="269"/>
      <c r="F39" s="39"/>
      <c r="G39" s="34"/>
      <c r="H39" s="39"/>
      <c r="I39" s="34"/>
      <c r="J39" s="226"/>
      <c r="K39" s="226"/>
      <c r="L39" s="226"/>
      <c r="M39" s="231"/>
      <c r="N39" s="226"/>
      <c r="O39" s="226"/>
      <c r="P39" s="226"/>
      <c r="Q39" s="245"/>
      <c r="R39" s="235"/>
      <c r="S39" s="236"/>
      <c r="T39" s="16"/>
      <c r="U39" s="16"/>
    </row>
    <row r="40" spans="1:37" ht="14.25" customHeight="1">
      <c r="A40" s="5"/>
      <c r="B40" s="217"/>
      <c r="C40" s="220"/>
      <c r="D40" s="220"/>
      <c r="E40" s="270"/>
      <c r="F40" s="43"/>
      <c r="G40" s="36"/>
      <c r="H40" s="43"/>
      <c r="I40" s="36"/>
      <c r="J40" s="226"/>
      <c r="K40" s="226"/>
      <c r="L40" s="226"/>
      <c r="M40" s="231"/>
      <c r="N40" s="226"/>
      <c r="O40" s="226"/>
      <c r="P40" s="226"/>
      <c r="Q40" s="245"/>
      <c r="R40" s="235"/>
      <c r="S40" s="236"/>
      <c r="T40" s="16"/>
      <c r="U40" s="16"/>
    </row>
    <row r="41" spans="1:37" ht="14.25" customHeight="1">
      <c r="A41" s="5"/>
      <c r="B41" s="217"/>
      <c r="C41" s="220"/>
      <c r="D41" s="220"/>
      <c r="E41" s="268"/>
      <c r="F41" s="40"/>
      <c r="G41" s="33"/>
      <c r="H41" s="25"/>
      <c r="I41" s="18"/>
      <c r="J41" s="226"/>
      <c r="K41" s="226"/>
      <c r="L41" s="226"/>
      <c r="M41" s="231"/>
      <c r="N41" s="226"/>
      <c r="O41" s="226"/>
      <c r="P41" s="226"/>
      <c r="Q41" s="245"/>
      <c r="R41" s="235"/>
      <c r="S41" s="236"/>
      <c r="T41" s="16"/>
      <c r="U41" s="16"/>
    </row>
    <row r="42" spans="1:37" ht="14.25" customHeight="1">
      <c r="A42" s="5"/>
      <c r="B42" s="217"/>
      <c r="C42" s="220"/>
      <c r="D42" s="220"/>
      <c r="E42" s="269"/>
      <c r="F42" s="39"/>
      <c r="G42" s="34"/>
      <c r="H42" s="24"/>
      <c r="I42" s="18"/>
      <c r="J42" s="226"/>
      <c r="K42" s="226"/>
      <c r="L42" s="226"/>
      <c r="M42" s="231"/>
      <c r="N42" s="226"/>
      <c r="O42" s="226"/>
      <c r="P42" s="226"/>
      <c r="Q42" s="245"/>
      <c r="R42" s="235"/>
      <c r="S42" s="236"/>
      <c r="T42" s="16"/>
      <c r="U42" s="16"/>
    </row>
    <row r="43" spans="1:37" ht="14.25" customHeight="1">
      <c r="A43" s="5"/>
      <c r="B43" s="218"/>
      <c r="C43" s="221"/>
      <c r="D43" s="221"/>
      <c r="E43" s="270"/>
      <c r="F43" s="43"/>
      <c r="G43" s="36"/>
      <c r="H43" s="19"/>
      <c r="I43" s="22"/>
      <c r="J43" s="227"/>
      <c r="K43" s="227"/>
      <c r="L43" s="227"/>
      <c r="M43" s="232"/>
      <c r="N43" s="227"/>
      <c r="O43" s="227"/>
      <c r="P43" s="227"/>
      <c r="Q43" s="245"/>
      <c r="R43" s="237"/>
      <c r="S43" s="238"/>
      <c r="T43" s="16"/>
      <c r="U43" s="16"/>
    </row>
    <row r="44" spans="1:37" ht="14.25" customHeight="1">
      <c r="A44" s="5"/>
      <c r="B44" s="216"/>
      <c r="C44" s="271" t="s">
        <v>44</v>
      </c>
      <c r="D44" s="219" t="s">
        <v>40</v>
      </c>
      <c r="E44" s="265"/>
      <c r="F44" s="79"/>
      <c r="G44" s="33"/>
      <c r="H44" s="32"/>
      <c r="I44" s="33"/>
      <c r="J44" s="225"/>
      <c r="K44" s="225"/>
      <c r="L44" s="225"/>
      <c r="M44" s="230"/>
      <c r="N44" s="225"/>
      <c r="O44" s="225"/>
      <c r="P44" s="225"/>
      <c r="Q44" s="230"/>
      <c r="R44" s="235"/>
      <c r="S44" s="236"/>
      <c r="T44" s="16"/>
      <c r="U44" s="16"/>
    </row>
    <row r="45" spans="1:37" ht="14.25" customHeight="1">
      <c r="A45" s="5"/>
      <c r="B45" s="217"/>
      <c r="C45" s="220"/>
      <c r="D45" s="220"/>
      <c r="E45" s="266"/>
      <c r="F45" s="80"/>
      <c r="G45" s="34"/>
      <c r="H45" s="35"/>
      <c r="I45" s="34"/>
      <c r="J45" s="226"/>
      <c r="K45" s="226"/>
      <c r="L45" s="226"/>
      <c r="M45" s="231"/>
      <c r="N45" s="226"/>
      <c r="O45" s="226"/>
      <c r="P45" s="226"/>
      <c r="Q45" s="245"/>
      <c r="R45" s="235"/>
      <c r="S45" s="236"/>
      <c r="T45" s="16"/>
      <c r="U45" s="16"/>
    </row>
    <row r="46" spans="1:37" ht="14.25" customHeight="1">
      <c r="A46" s="5"/>
      <c r="B46" s="217"/>
      <c r="C46" s="220"/>
      <c r="D46" s="220"/>
      <c r="E46" s="267"/>
      <c r="F46" s="43"/>
      <c r="G46" s="36"/>
      <c r="H46" s="37"/>
      <c r="I46" s="36"/>
      <c r="J46" s="226"/>
      <c r="K46" s="226"/>
      <c r="L46" s="226"/>
      <c r="M46" s="231"/>
      <c r="N46" s="226"/>
      <c r="O46" s="226"/>
      <c r="P46" s="226"/>
      <c r="Q46" s="245"/>
      <c r="R46" s="235"/>
      <c r="S46" s="236"/>
      <c r="T46" s="16"/>
      <c r="U46" s="16"/>
    </row>
    <row r="47" spans="1:37" ht="14.25" customHeight="1">
      <c r="A47" s="5"/>
      <c r="B47" s="217"/>
      <c r="C47" s="220"/>
      <c r="D47" s="220"/>
      <c r="E47" s="268"/>
      <c r="F47" s="26"/>
      <c r="G47" s="14"/>
      <c r="H47" s="15"/>
      <c r="I47" s="14"/>
      <c r="J47" s="226"/>
      <c r="K47" s="226"/>
      <c r="L47" s="226"/>
      <c r="M47" s="231"/>
      <c r="N47" s="226"/>
      <c r="O47" s="226"/>
      <c r="P47" s="226"/>
      <c r="Q47" s="245"/>
      <c r="R47" s="235"/>
      <c r="S47" s="236"/>
      <c r="T47" s="16"/>
      <c r="U47" s="16"/>
    </row>
    <row r="48" spans="1:37" ht="14.25" customHeight="1">
      <c r="A48" s="5"/>
      <c r="B48" s="217"/>
      <c r="C48" s="220"/>
      <c r="D48" s="220"/>
      <c r="E48" s="269"/>
      <c r="F48" s="25"/>
      <c r="G48" s="18"/>
      <c r="H48" s="19"/>
      <c r="I48" s="18"/>
      <c r="J48" s="226"/>
      <c r="K48" s="226"/>
      <c r="L48" s="226"/>
      <c r="M48" s="231"/>
      <c r="N48" s="226"/>
      <c r="O48" s="226"/>
      <c r="P48" s="226"/>
      <c r="Q48" s="245"/>
      <c r="R48" s="235"/>
      <c r="S48" s="236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217"/>
      <c r="C49" s="220"/>
      <c r="D49" s="221"/>
      <c r="E49" s="270"/>
      <c r="F49" s="21"/>
      <c r="G49" s="22"/>
      <c r="H49" s="23"/>
      <c r="I49" s="22"/>
      <c r="J49" s="227"/>
      <c r="K49" s="227"/>
      <c r="L49" s="227"/>
      <c r="M49" s="232"/>
      <c r="N49" s="227"/>
      <c r="O49" s="227"/>
      <c r="P49" s="227"/>
      <c r="Q49" s="245"/>
      <c r="R49" s="237"/>
      <c r="S49" s="238"/>
    </row>
    <row r="50" spans="2:19" ht="14.25" customHeight="1">
      <c r="B50" s="217"/>
      <c r="C50" s="220"/>
      <c r="D50" s="220" t="s">
        <v>41</v>
      </c>
      <c r="E50" s="239"/>
      <c r="F50" s="26"/>
      <c r="G50" s="33"/>
      <c r="H50" s="15"/>
      <c r="I50" s="14"/>
      <c r="J50" s="225"/>
      <c r="K50" s="225"/>
      <c r="L50" s="225"/>
      <c r="M50" s="230"/>
      <c r="N50" s="225"/>
      <c r="O50" s="225"/>
      <c r="P50" s="225"/>
      <c r="Q50" s="230"/>
      <c r="R50" s="235"/>
      <c r="S50" s="236"/>
    </row>
    <row r="51" spans="2:19" ht="14.25" customHeight="1">
      <c r="B51" s="217"/>
      <c r="C51" s="220"/>
      <c r="D51" s="220"/>
      <c r="E51" s="240"/>
      <c r="F51" s="25"/>
      <c r="G51" s="18"/>
      <c r="H51" s="19"/>
      <c r="I51" s="18"/>
      <c r="J51" s="226"/>
      <c r="K51" s="226"/>
      <c r="L51" s="226"/>
      <c r="M51" s="231"/>
      <c r="N51" s="226"/>
      <c r="O51" s="226"/>
      <c r="P51" s="226"/>
      <c r="Q51" s="245"/>
      <c r="R51" s="235"/>
      <c r="S51" s="236"/>
    </row>
    <row r="52" spans="2:19" ht="14.25" customHeight="1">
      <c r="B52" s="217"/>
      <c r="C52" s="220"/>
      <c r="D52" s="220"/>
      <c r="E52" s="241"/>
      <c r="F52" s="21"/>
      <c r="G52" s="22"/>
      <c r="H52" s="23"/>
      <c r="I52" s="22"/>
      <c r="J52" s="226"/>
      <c r="K52" s="226"/>
      <c r="L52" s="226"/>
      <c r="M52" s="231"/>
      <c r="N52" s="226"/>
      <c r="O52" s="226"/>
      <c r="P52" s="226"/>
      <c r="Q52" s="245"/>
      <c r="R52" s="235"/>
      <c r="S52" s="236"/>
    </row>
    <row r="53" spans="2:19" ht="14.25" customHeight="1">
      <c r="B53" s="217"/>
      <c r="C53" s="220"/>
      <c r="D53" s="220"/>
      <c r="E53" s="272"/>
      <c r="F53" s="24"/>
      <c r="G53" s="14"/>
      <c r="H53" s="25"/>
      <c r="I53" s="18"/>
      <c r="J53" s="226"/>
      <c r="K53" s="226"/>
      <c r="L53" s="226"/>
      <c r="M53" s="231"/>
      <c r="N53" s="226"/>
      <c r="O53" s="226"/>
      <c r="P53" s="226"/>
      <c r="Q53" s="245"/>
      <c r="R53" s="235"/>
      <c r="S53" s="236"/>
    </row>
    <row r="54" spans="2:19" ht="14.25" customHeight="1">
      <c r="B54" s="217"/>
      <c r="C54" s="220"/>
      <c r="D54" s="220"/>
      <c r="E54" s="273"/>
      <c r="F54" s="25"/>
      <c r="G54" s="18"/>
      <c r="H54" s="24"/>
      <c r="I54" s="18"/>
      <c r="J54" s="226"/>
      <c r="K54" s="226"/>
      <c r="L54" s="226"/>
      <c r="M54" s="231"/>
      <c r="N54" s="226"/>
      <c r="O54" s="226"/>
      <c r="P54" s="226"/>
      <c r="Q54" s="245"/>
      <c r="R54" s="235"/>
      <c r="S54" s="236"/>
    </row>
    <row r="55" spans="2:19" ht="14.25" customHeight="1">
      <c r="B55" s="218"/>
      <c r="C55" s="221"/>
      <c r="D55" s="221"/>
      <c r="E55" s="274"/>
      <c r="F55" s="21"/>
      <c r="G55" s="22"/>
      <c r="H55" s="19"/>
      <c r="I55" s="22"/>
      <c r="J55" s="227"/>
      <c r="K55" s="227"/>
      <c r="L55" s="227"/>
      <c r="M55" s="232"/>
      <c r="N55" s="227"/>
      <c r="O55" s="227"/>
      <c r="P55" s="227"/>
      <c r="Q55" s="245"/>
      <c r="R55" s="237"/>
      <c r="S55" s="238"/>
    </row>
    <row r="56" spans="2:19" ht="14.25" customHeight="1">
      <c r="B56" s="216">
        <v>45597</v>
      </c>
      <c r="C56" s="271" t="s">
        <v>49</v>
      </c>
      <c r="D56" s="219" t="s">
        <v>40</v>
      </c>
      <c r="E56" s="275" t="s">
        <v>265</v>
      </c>
      <c r="F56" s="127" t="s">
        <v>266</v>
      </c>
      <c r="G56" s="128" t="s">
        <v>267</v>
      </c>
      <c r="H56" s="15"/>
      <c r="I56" s="14"/>
      <c r="J56" s="225">
        <v>2.5</v>
      </c>
      <c r="K56" s="225">
        <v>0.5</v>
      </c>
      <c r="L56" s="225">
        <v>0.6</v>
      </c>
      <c r="M56" s="230">
        <v>0</v>
      </c>
      <c r="N56" s="225">
        <v>0</v>
      </c>
      <c r="O56" s="225">
        <v>0.3</v>
      </c>
      <c r="P56" s="225">
        <v>0</v>
      </c>
      <c r="Q56" s="230">
        <f>SUM(J56*70+K56*75+L56*120+M56*25+N56*60+O56*45+P56*4)</f>
        <v>298</v>
      </c>
      <c r="R56" s="235"/>
      <c r="S56" s="236"/>
    </row>
    <row r="57" spans="2:19" ht="14.25" customHeight="1">
      <c r="B57" s="217"/>
      <c r="C57" s="220"/>
      <c r="D57" s="220"/>
      <c r="E57" s="269"/>
      <c r="F57" s="129" t="s">
        <v>88</v>
      </c>
      <c r="G57" s="130" t="s">
        <v>268</v>
      </c>
      <c r="H57" s="19"/>
      <c r="I57" s="18"/>
      <c r="J57" s="226"/>
      <c r="K57" s="226"/>
      <c r="L57" s="226"/>
      <c r="M57" s="231"/>
      <c r="N57" s="226"/>
      <c r="O57" s="226"/>
      <c r="P57" s="226"/>
      <c r="Q57" s="245"/>
      <c r="R57" s="235"/>
      <c r="S57" s="236"/>
    </row>
    <row r="58" spans="2:19" ht="14.25" customHeight="1">
      <c r="B58" s="217"/>
      <c r="C58" s="220"/>
      <c r="D58" s="220"/>
      <c r="E58" s="270"/>
      <c r="F58" s="131" t="s">
        <v>151</v>
      </c>
      <c r="G58" s="132">
        <v>0.1</v>
      </c>
      <c r="H58" s="23"/>
      <c r="I58" s="22"/>
      <c r="J58" s="226"/>
      <c r="K58" s="226"/>
      <c r="L58" s="226"/>
      <c r="M58" s="231"/>
      <c r="N58" s="226"/>
      <c r="O58" s="226"/>
      <c r="P58" s="226"/>
      <c r="Q58" s="245"/>
      <c r="R58" s="235"/>
      <c r="S58" s="236"/>
    </row>
    <row r="59" spans="2:19" ht="14.25" customHeight="1">
      <c r="B59" s="217"/>
      <c r="C59" s="220"/>
      <c r="D59" s="220"/>
      <c r="E59" s="268" t="s">
        <v>112</v>
      </c>
      <c r="F59" s="40" t="s">
        <v>112</v>
      </c>
      <c r="G59" s="33" t="s">
        <v>212</v>
      </c>
      <c r="H59" s="15"/>
      <c r="I59" s="14"/>
      <c r="J59" s="226"/>
      <c r="K59" s="226"/>
      <c r="L59" s="226"/>
      <c r="M59" s="231"/>
      <c r="N59" s="226"/>
      <c r="O59" s="226"/>
      <c r="P59" s="226"/>
      <c r="Q59" s="245"/>
      <c r="R59" s="235"/>
      <c r="S59" s="236"/>
    </row>
    <row r="60" spans="2:19" ht="14.25" customHeight="1">
      <c r="B60" s="217"/>
      <c r="C60" s="220"/>
      <c r="D60" s="220"/>
      <c r="E60" s="269"/>
      <c r="F60" s="39"/>
      <c r="G60" s="34"/>
      <c r="H60" s="19"/>
      <c r="I60" s="18"/>
      <c r="J60" s="226"/>
      <c r="K60" s="226"/>
      <c r="L60" s="226"/>
      <c r="M60" s="231"/>
      <c r="N60" s="226"/>
      <c r="O60" s="226"/>
      <c r="P60" s="226"/>
      <c r="Q60" s="245"/>
      <c r="R60" s="235"/>
      <c r="S60" s="236"/>
    </row>
    <row r="61" spans="2:19" ht="14.25" customHeight="1">
      <c r="B61" s="217"/>
      <c r="C61" s="220"/>
      <c r="D61" s="221"/>
      <c r="E61" s="270"/>
      <c r="F61" s="43"/>
      <c r="G61" s="36"/>
      <c r="H61" s="23"/>
      <c r="I61" s="22"/>
      <c r="J61" s="227"/>
      <c r="K61" s="227"/>
      <c r="L61" s="227"/>
      <c r="M61" s="232"/>
      <c r="N61" s="227"/>
      <c r="O61" s="227"/>
      <c r="P61" s="227"/>
      <c r="Q61" s="245"/>
      <c r="R61" s="237"/>
      <c r="S61" s="238"/>
    </row>
    <row r="62" spans="2:19" ht="14.25" customHeight="1">
      <c r="B62" s="217"/>
      <c r="C62" s="220"/>
      <c r="D62" s="219" t="s">
        <v>41</v>
      </c>
      <c r="E62" s="276" t="s">
        <v>228</v>
      </c>
      <c r="F62" s="109" t="s">
        <v>229</v>
      </c>
      <c r="G62" s="101">
        <v>6.4</v>
      </c>
      <c r="H62" s="32"/>
      <c r="I62" s="33"/>
      <c r="J62" s="225">
        <v>0</v>
      </c>
      <c r="K62" s="225">
        <v>1</v>
      </c>
      <c r="L62" s="225">
        <v>0</v>
      </c>
      <c r="M62" s="230">
        <v>0</v>
      </c>
      <c r="N62" s="225">
        <v>0.5</v>
      </c>
      <c r="O62" s="225">
        <v>0.5</v>
      </c>
      <c r="P62" s="225">
        <v>20</v>
      </c>
      <c r="Q62" s="230">
        <f>SUM(J62*70+K62*75+L62*120+M62*25+N62*60+O62*45+P62*4)</f>
        <v>207.5</v>
      </c>
      <c r="R62" s="235" t="s">
        <v>56</v>
      </c>
      <c r="S62" s="236"/>
    </row>
    <row r="63" spans="2:19" ht="14.25" customHeight="1">
      <c r="B63" s="217"/>
      <c r="C63" s="220"/>
      <c r="D63" s="220"/>
      <c r="E63" s="250"/>
      <c r="F63" s="122" t="s">
        <v>230</v>
      </c>
      <c r="G63" s="86">
        <v>0.8</v>
      </c>
      <c r="H63" s="35"/>
      <c r="I63" s="34"/>
      <c r="J63" s="226"/>
      <c r="K63" s="226"/>
      <c r="L63" s="226"/>
      <c r="M63" s="231"/>
      <c r="N63" s="226"/>
      <c r="O63" s="226"/>
      <c r="P63" s="226"/>
      <c r="Q63" s="245"/>
      <c r="R63" s="235"/>
      <c r="S63" s="236"/>
    </row>
    <row r="64" spans="2:19" ht="14.25" customHeight="1">
      <c r="B64" s="217"/>
      <c r="C64" s="220"/>
      <c r="D64" s="220"/>
      <c r="E64" s="251"/>
      <c r="F64" s="43"/>
      <c r="G64" s="88"/>
      <c r="H64" s="37"/>
      <c r="I64" s="36"/>
      <c r="J64" s="226"/>
      <c r="K64" s="226"/>
      <c r="L64" s="226"/>
      <c r="M64" s="231"/>
      <c r="N64" s="226"/>
      <c r="O64" s="226"/>
      <c r="P64" s="226"/>
      <c r="Q64" s="245"/>
      <c r="R64" s="235"/>
      <c r="S64" s="236"/>
    </row>
    <row r="65" spans="2:19" ht="14.25" customHeight="1">
      <c r="B65" s="217"/>
      <c r="C65" s="220"/>
      <c r="D65" s="220"/>
      <c r="E65" s="249" t="s">
        <v>47</v>
      </c>
      <c r="F65" s="24" t="s">
        <v>47</v>
      </c>
      <c r="G65" s="14" t="s">
        <v>103</v>
      </c>
      <c r="H65" s="25"/>
      <c r="I65" s="18"/>
      <c r="J65" s="226"/>
      <c r="K65" s="226"/>
      <c r="L65" s="226"/>
      <c r="M65" s="231"/>
      <c r="N65" s="226"/>
      <c r="O65" s="226"/>
      <c r="P65" s="226"/>
      <c r="Q65" s="245"/>
      <c r="R65" s="235"/>
      <c r="S65" s="236"/>
    </row>
    <row r="66" spans="2:19" ht="14.25" customHeight="1">
      <c r="B66" s="217"/>
      <c r="C66" s="220"/>
      <c r="D66" s="220"/>
      <c r="E66" s="250"/>
      <c r="F66" s="25"/>
      <c r="G66" s="18"/>
      <c r="H66" s="24"/>
      <c r="I66" s="18"/>
      <c r="J66" s="226"/>
      <c r="K66" s="226"/>
      <c r="L66" s="226"/>
      <c r="M66" s="231"/>
      <c r="N66" s="226"/>
      <c r="O66" s="226"/>
      <c r="P66" s="226"/>
      <c r="Q66" s="245"/>
      <c r="R66" s="235"/>
      <c r="S66" s="236"/>
    </row>
    <row r="67" spans="2:19" ht="14.25" customHeight="1">
      <c r="B67" s="218"/>
      <c r="C67" s="221"/>
      <c r="D67" s="221"/>
      <c r="E67" s="251"/>
      <c r="F67" s="19"/>
      <c r="G67" s="18"/>
      <c r="H67" s="19"/>
      <c r="I67" s="22"/>
      <c r="J67" s="227"/>
      <c r="K67" s="227"/>
      <c r="L67" s="227"/>
      <c r="M67" s="232"/>
      <c r="N67" s="227"/>
      <c r="O67" s="227"/>
      <c r="P67" s="227"/>
      <c r="Q67" s="245"/>
      <c r="R67" s="237"/>
      <c r="S67" s="238"/>
    </row>
    <row r="68" spans="2:19" ht="15.75">
      <c r="B68" s="279" t="s">
        <v>51</v>
      </c>
      <c r="C68" s="280"/>
      <c r="D68" s="280"/>
      <c r="E68" s="281"/>
      <c r="F68" s="288" t="s">
        <v>52</v>
      </c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1"/>
    </row>
    <row r="69" spans="2:19" ht="15.75">
      <c r="B69" s="282"/>
      <c r="C69" s="283"/>
      <c r="D69" s="283"/>
      <c r="E69" s="284"/>
      <c r="F69" s="282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4"/>
    </row>
    <row r="70" spans="2:19" ht="15.75">
      <c r="B70" s="282"/>
      <c r="C70" s="283"/>
      <c r="D70" s="283"/>
      <c r="E70" s="284"/>
      <c r="F70" s="282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4"/>
    </row>
    <row r="71" spans="2:19" ht="15.75">
      <c r="B71" s="285"/>
      <c r="C71" s="286"/>
      <c r="D71" s="286"/>
      <c r="E71" s="287"/>
      <c r="F71" s="285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7"/>
    </row>
    <row r="72" spans="2:19">
      <c r="B72" s="277" t="s">
        <v>84</v>
      </c>
      <c r="C72" s="278"/>
      <c r="D72" s="278"/>
      <c r="E72" s="278"/>
      <c r="F72" s="278"/>
      <c r="G72" s="278"/>
      <c r="H72" s="278" t="s">
        <v>53</v>
      </c>
      <c r="I72" s="278"/>
      <c r="J72" s="278"/>
      <c r="K72" s="278"/>
      <c r="L72" s="278"/>
      <c r="M72" s="278"/>
      <c r="N72" s="278" t="s">
        <v>54</v>
      </c>
      <c r="O72" s="278"/>
      <c r="P72" s="278"/>
      <c r="Q72" s="278"/>
      <c r="R72" s="278"/>
      <c r="S72" s="278"/>
    </row>
    <row r="73" spans="2:19">
      <c r="B73" s="41"/>
    </row>
  </sheetData>
  <sheetProtection formatCells="0" selectLockedCells="1" selectUnlockedCells="1"/>
  <mergeCells count="158"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E26:E28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E29:E31"/>
    <mergeCell ref="J26:J31"/>
    <mergeCell ref="K26:K31"/>
    <mergeCell ref="R26:S31"/>
    <mergeCell ref="L26:L31"/>
    <mergeCell ref="M26:M31"/>
    <mergeCell ref="N26:N31"/>
    <mergeCell ref="O26:O31"/>
    <mergeCell ref="P26:P31"/>
    <mergeCell ref="Q26:Q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72"/>
  <sheetViews>
    <sheetView workbookViewId="0">
      <pane ySplit="7" topLeftCell="A8" activePane="bottomLeft" state="frozen"/>
      <selection pane="bottomLeft" activeCell="H16" sqref="H16"/>
    </sheetView>
  </sheetViews>
  <sheetFormatPr defaultColWidth="9" defaultRowHeight="16.5"/>
  <cols>
    <col min="1" max="1" width="14.875" style="8" customWidth="1"/>
    <col min="2" max="4" width="3.625" style="8" customWidth="1"/>
    <col min="5" max="6" width="12.625" style="8" customWidth="1"/>
    <col min="7" max="7" width="6" style="5" customWidth="1"/>
    <col min="8" max="8" width="12.625" style="8" customWidth="1"/>
    <col min="9" max="9" width="6" style="5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94" t="s">
        <v>19</v>
      </c>
      <c r="P1" s="194"/>
      <c r="Q1" s="194"/>
      <c r="R1" s="194"/>
      <c r="S1" s="6">
        <v>21</v>
      </c>
    </row>
    <row r="2" spans="1:23" ht="15.75" customHeight="1">
      <c r="A2" s="5"/>
      <c r="B2" s="195" t="s">
        <v>20</v>
      </c>
      <c r="C2" s="196"/>
      <c r="D2" s="196"/>
      <c r="E2" s="196"/>
      <c r="F2" s="196" t="s">
        <v>209</v>
      </c>
      <c r="G2" s="196"/>
      <c r="H2" s="196"/>
      <c r="I2" s="196"/>
      <c r="J2" s="196"/>
      <c r="K2" s="196"/>
      <c r="L2" s="196"/>
      <c r="M2" s="196"/>
      <c r="N2" s="196"/>
      <c r="O2" s="197" t="s">
        <v>21</v>
      </c>
      <c r="P2" s="197"/>
      <c r="Q2" s="197"/>
      <c r="R2" s="197"/>
      <c r="S2" s="9" t="s">
        <v>57</v>
      </c>
      <c r="T2" s="10"/>
      <c r="U2" s="11"/>
    </row>
    <row r="3" spans="1:23" ht="14.25" customHeight="1">
      <c r="A3" s="6">
        <v>80</v>
      </c>
      <c r="B3" s="198" t="s">
        <v>22</v>
      </c>
      <c r="C3" s="198" t="s">
        <v>23</v>
      </c>
      <c r="D3" s="198" t="s">
        <v>24</v>
      </c>
      <c r="E3" s="201" t="s">
        <v>25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204" t="s">
        <v>26</v>
      </c>
      <c r="S3" s="205"/>
      <c r="T3" s="10"/>
      <c r="U3" s="11"/>
    </row>
    <row r="4" spans="1:23" ht="14.25" customHeight="1">
      <c r="A4" s="5"/>
      <c r="B4" s="199"/>
      <c r="C4" s="199"/>
      <c r="D4" s="199"/>
      <c r="E4" s="210" t="s">
        <v>27</v>
      </c>
      <c r="F4" s="228" t="s">
        <v>28</v>
      </c>
      <c r="G4" s="198" t="s">
        <v>29</v>
      </c>
      <c r="H4" s="228" t="s">
        <v>28</v>
      </c>
      <c r="I4" s="198" t="s">
        <v>29</v>
      </c>
      <c r="J4" s="202" t="s">
        <v>30</v>
      </c>
      <c r="K4" s="202"/>
      <c r="L4" s="202"/>
      <c r="M4" s="202"/>
      <c r="N4" s="202"/>
      <c r="O4" s="202"/>
      <c r="P4" s="202"/>
      <c r="Q4" s="203"/>
      <c r="R4" s="206"/>
      <c r="S4" s="207"/>
      <c r="T4" s="10"/>
      <c r="U4" s="11"/>
    </row>
    <row r="5" spans="1:23" ht="14.25" customHeight="1">
      <c r="A5" s="5"/>
      <c r="B5" s="199"/>
      <c r="C5" s="199"/>
      <c r="D5" s="199"/>
      <c r="E5" s="210"/>
      <c r="F5" s="228"/>
      <c r="G5" s="199"/>
      <c r="H5" s="228"/>
      <c r="I5" s="199"/>
      <c r="J5" s="198" t="s">
        <v>31</v>
      </c>
      <c r="K5" s="198" t="s">
        <v>32</v>
      </c>
      <c r="L5" s="198" t="s">
        <v>33</v>
      </c>
      <c r="M5" s="198" t="s">
        <v>34</v>
      </c>
      <c r="N5" s="198" t="s">
        <v>35</v>
      </c>
      <c r="O5" s="212" t="s">
        <v>36</v>
      </c>
      <c r="P5" s="212" t="s">
        <v>37</v>
      </c>
      <c r="Q5" s="215" t="s">
        <v>38</v>
      </c>
      <c r="R5" s="206"/>
      <c r="S5" s="207"/>
      <c r="T5" s="10"/>
      <c r="U5" s="11"/>
    </row>
    <row r="6" spans="1:23" ht="14.25" customHeight="1">
      <c r="A6" s="6"/>
      <c r="B6" s="199"/>
      <c r="C6" s="199"/>
      <c r="D6" s="199"/>
      <c r="E6" s="210"/>
      <c r="F6" s="228"/>
      <c r="G6" s="199"/>
      <c r="H6" s="228"/>
      <c r="I6" s="199"/>
      <c r="J6" s="199"/>
      <c r="K6" s="199"/>
      <c r="L6" s="199"/>
      <c r="M6" s="199"/>
      <c r="N6" s="199"/>
      <c r="O6" s="213"/>
      <c r="P6" s="213"/>
      <c r="Q6" s="215"/>
      <c r="R6" s="206"/>
      <c r="S6" s="207"/>
      <c r="T6" s="10"/>
      <c r="U6" s="11"/>
    </row>
    <row r="7" spans="1:23" ht="14.25" customHeight="1">
      <c r="A7" s="45" t="s">
        <v>238</v>
      </c>
      <c r="B7" s="200"/>
      <c r="C7" s="200"/>
      <c r="D7" s="200"/>
      <c r="E7" s="211"/>
      <c r="F7" s="229"/>
      <c r="G7" s="200"/>
      <c r="H7" s="228"/>
      <c r="I7" s="200"/>
      <c r="J7" s="200"/>
      <c r="K7" s="200"/>
      <c r="L7" s="200"/>
      <c r="M7" s="200"/>
      <c r="N7" s="200"/>
      <c r="O7" s="214"/>
      <c r="P7" s="214"/>
      <c r="Q7" s="215"/>
      <c r="R7" s="208"/>
      <c r="S7" s="209"/>
      <c r="T7" s="10"/>
      <c r="U7" s="11"/>
    </row>
    <row r="8" spans="1:23" ht="14.25" customHeight="1">
      <c r="A8" s="45"/>
      <c r="B8" s="216">
        <v>45600</v>
      </c>
      <c r="C8" s="219" t="s">
        <v>39</v>
      </c>
      <c r="D8" s="219" t="s">
        <v>40</v>
      </c>
      <c r="E8" s="249" t="s">
        <v>119</v>
      </c>
      <c r="F8" s="63" t="s">
        <v>119</v>
      </c>
      <c r="G8" s="83" t="s">
        <v>115</v>
      </c>
      <c r="H8" s="32"/>
      <c r="I8" s="33"/>
      <c r="J8" s="225">
        <v>2</v>
      </c>
      <c r="K8" s="225">
        <v>0</v>
      </c>
      <c r="L8" s="225">
        <v>0.8</v>
      </c>
      <c r="M8" s="230">
        <v>0</v>
      </c>
      <c r="N8" s="225">
        <v>0</v>
      </c>
      <c r="O8" s="225">
        <v>0.2</v>
      </c>
      <c r="P8" s="225">
        <v>5</v>
      </c>
      <c r="Q8" s="230">
        <f>SUM(J8*70+K8*75+L8*120+M8*25+N8*60+O8*45+P8*4)</f>
        <v>265</v>
      </c>
      <c r="R8" s="235"/>
      <c r="S8" s="236"/>
      <c r="T8" s="10"/>
      <c r="U8" s="11"/>
    </row>
    <row r="9" spans="1:23" ht="14.25" customHeight="1">
      <c r="A9" s="16"/>
      <c r="B9" s="217"/>
      <c r="C9" s="220"/>
      <c r="D9" s="220"/>
      <c r="E9" s="250"/>
      <c r="F9" s="39"/>
      <c r="G9" s="86"/>
      <c r="H9" s="35"/>
      <c r="I9" s="34"/>
      <c r="J9" s="226"/>
      <c r="K9" s="226"/>
      <c r="L9" s="226"/>
      <c r="M9" s="231"/>
      <c r="N9" s="226"/>
      <c r="O9" s="226"/>
      <c r="P9" s="226"/>
      <c r="Q9" s="245"/>
      <c r="R9" s="235"/>
      <c r="S9" s="236"/>
      <c r="T9" s="10"/>
      <c r="U9" s="11"/>
    </row>
    <row r="10" spans="1:23" ht="14.25" customHeight="1">
      <c r="A10" s="20"/>
      <c r="B10" s="217"/>
      <c r="C10" s="220"/>
      <c r="D10" s="220"/>
      <c r="E10" s="251"/>
      <c r="F10" s="43"/>
      <c r="G10" s="88"/>
      <c r="H10" s="37"/>
      <c r="I10" s="36"/>
      <c r="J10" s="226"/>
      <c r="K10" s="226"/>
      <c r="L10" s="226"/>
      <c r="M10" s="231"/>
      <c r="N10" s="226"/>
      <c r="O10" s="226"/>
      <c r="P10" s="226"/>
      <c r="Q10" s="245"/>
      <c r="R10" s="235"/>
      <c r="S10" s="236"/>
      <c r="T10" s="10"/>
      <c r="U10" s="11"/>
    </row>
    <row r="11" spans="1:23" ht="14.25" customHeight="1">
      <c r="A11" s="16"/>
      <c r="B11" s="217"/>
      <c r="C11" s="220"/>
      <c r="D11" s="220"/>
      <c r="E11" s="265" t="s">
        <v>278</v>
      </c>
      <c r="F11" s="42" t="s">
        <v>279</v>
      </c>
      <c r="G11" s="33"/>
      <c r="H11" s="25"/>
      <c r="I11" s="18"/>
      <c r="J11" s="226"/>
      <c r="K11" s="226"/>
      <c r="L11" s="226"/>
      <c r="M11" s="231"/>
      <c r="N11" s="226"/>
      <c r="O11" s="226"/>
      <c r="P11" s="226"/>
      <c r="Q11" s="245"/>
      <c r="R11" s="235"/>
      <c r="S11" s="236"/>
      <c r="U11" s="16"/>
    </row>
    <row r="12" spans="1:23" ht="14.25" customHeight="1">
      <c r="A12" s="5"/>
      <c r="B12" s="217"/>
      <c r="C12" s="220"/>
      <c r="D12" s="220"/>
      <c r="E12" s="266"/>
      <c r="F12" s="39"/>
      <c r="G12" s="34"/>
      <c r="H12" s="24"/>
      <c r="I12" s="18"/>
      <c r="J12" s="226"/>
      <c r="K12" s="226"/>
      <c r="L12" s="226"/>
      <c r="M12" s="231"/>
      <c r="N12" s="226"/>
      <c r="O12" s="226"/>
      <c r="P12" s="226"/>
      <c r="Q12" s="245"/>
      <c r="R12" s="235"/>
      <c r="S12" s="236"/>
      <c r="T12" s="16"/>
      <c r="U12" s="16"/>
    </row>
    <row r="13" spans="1:23" ht="14.25" customHeight="1">
      <c r="A13" s="5"/>
      <c r="B13" s="217"/>
      <c r="C13" s="220"/>
      <c r="D13" s="221"/>
      <c r="E13" s="267"/>
      <c r="F13" s="43"/>
      <c r="G13" s="36"/>
      <c r="H13" s="19"/>
      <c r="I13" s="22"/>
      <c r="J13" s="227"/>
      <c r="K13" s="227"/>
      <c r="L13" s="227"/>
      <c r="M13" s="232"/>
      <c r="N13" s="227"/>
      <c r="O13" s="227"/>
      <c r="P13" s="227"/>
      <c r="Q13" s="245"/>
      <c r="R13" s="237"/>
      <c r="S13" s="238"/>
      <c r="T13" s="16"/>
      <c r="U13" s="16"/>
    </row>
    <row r="14" spans="1:23" ht="14.25" customHeight="1">
      <c r="A14" s="5"/>
      <c r="B14" s="217"/>
      <c r="C14" s="220"/>
      <c r="D14" s="220" t="s">
        <v>41</v>
      </c>
      <c r="E14" s="275" t="s">
        <v>254</v>
      </c>
      <c r="F14" s="316" t="s">
        <v>255</v>
      </c>
      <c r="G14" s="317">
        <v>1.3</v>
      </c>
      <c r="H14" s="318" t="s">
        <v>256</v>
      </c>
      <c r="I14" s="135">
        <v>2</v>
      </c>
      <c r="J14" s="225">
        <v>0.8</v>
      </c>
      <c r="K14" s="225">
        <v>0.8</v>
      </c>
      <c r="L14" s="225">
        <v>0</v>
      </c>
      <c r="M14" s="230">
        <v>0.3</v>
      </c>
      <c r="N14" s="225">
        <v>0.5</v>
      </c>
      <c r="O14" s="225">
        <v>0.2</v>
      </c>
      <c r="P14" s="225">
        <v>0</v>
      </c>
      <c r="Q14" s="230">
        <f>SUM(J14*70+K14*75+L14*120+M14*25+N14*60+O14*45+P14*4)</f>
        <v>162.5</v>
      </c>
      <c r="R14" s="235" t="s">
        <v>56</v>
      </c>
      <c r="S14" s="236"/>
      <c r="T14" s="16"/>
      <c r="U14" s="16"/>
      <c r="V14" s="27"/>
      <c r="W14" s="27"/>
    </row>
    <row r="15" spans="1:23" ht="14.25" customHeight="1">
      <c r="A15" s="5"/>
      <c r="B15" s="217"/>
      <c r="C15" s="220"/>
      <c r="D15" s="220"/>
      <c r="E15" s="269"/>
      <c r="F15" s="134" t="s">
        <v>258</v>
      </c>
      <c r="G15" s="135">
        <v>1.3</v>
      </c>
      <c r="H15" s="134" t="s">
        <v>66</v>
      </c>
      <c r="I15" s="135">
        <v>3.3</v>
      </c>
      <c r="J15" s="226"/>
      <c r="K15" s="226"/>
      <c r="L15" s="226"/>
      <c r="M15" s="231"/>
      <c r="N15" s="226"/>
      <c r="O15" s="226"/>
      <c r="P15" s="226"/>
      <c r="Q15" s="245"/>
      <c r="R15" s="235"/>
      <c r="S15" s="236"/>
      <c r="T15" s="16"/>
      <c r="U15" s="16"/>
      <c r="V15" s="27"/>
      <c r="W15" s="27"/>
    </row>
    <row r="16" spans="1:23" ht="14.25" customHeight="1">
      <c r="A16" s="5"/>
      <c r="B16" s="217"/>
      <c r="C16" s="220"/>
      <c r="D16" s="220"/>
      <c r="E16" s="270"/>
      <c r="F16" s="136" t="s">
        <v>259</v>
      </c>
      <c r="G16" s="137">
        <v>1.2</v>
      </c>
      <c r="H16" s="136"/>
      <c r="I16" s="137"/>
      <c r="J16" s="226"/>
      <c r="K16" s="226"/>
      <c r="L16" s="226"/>
      <c r="M16" s="231"/>
      <c r="N16" s="226"/>
      <c r="O16" s="226"/>
      <c r="P16" s="226"/>
      <c r="Q16" s="245"/>
      <c r="R16" s="235"/>
      <c r="S16" s="236"/>
      <c r="T16" s="16"/>
      <c r="U16" s="16"/>
      <c r="V16" s="27"/>
      <c r="W16" s="27"/>
    </row>
    <row r="17" spans="1:23" ht="14.25" customHeight="1">
      <c r="A17" s="5"/>
      <c r="B17" s="217"/>
      <c r="C17" s="220"/>
      <c r="D17" s="220"/>
      <c r="E17" s="249" t="s">
        <v>47</v>
      </c>
      <c r="F17" s="24" t="s">
        <v>47</v>
      </c>
      <c r="G17" s="14" t="s">
        <v>103</v>
      </c>
      <c r="H17" s="25"/>
      <c r="I17" s="14"/>
      <c r="J17" s="226"/>
      <c r="K17" s="226"/>
      <c r="L17" s="226"/>
      <c r="M17" s="231"/>
      <c r="N17" s="226"/>
      <c r="O17" s="226"/>
      <c r="P17" s="226"/>
      <c r="Q17" s="245"/>
      <c r="R17" s="235"/>
      <c r="S17" s="236"/>
      <c r="T17" s="16"/>
      <c r="U17" s="16"/>
      <c r="V17" s="27"/>
      <c r="W17" s="27"/>
    </row>
    <row r="18" spans="1:23" ht="14.25" customHeight="1">
      <c r="A18" s="5"/>
      <c r="B18" s="217"/>
      <c r="C18" s="220"/>
      <c r="D18" s="220"/>
      <c r="E18" s="250"/>
      <c r="F18" s="25"/>
      <c r="G18" s="18"/>
      <c r="H18" s="25"/>
      <c r="I18" s="18"/>
      <c r="J18" s="226"/>
      <c r="K18" s="226"/>
      <c r="L18" s="226"/>
      <c r="M18" s="231"/>
      <c r="N18" s="226"/>
      <c r="O18" s="226"/>
      <c r="P18" s="226"/>
      <c r="Q18" s="245"/>
      <c r="R18" s="235"/>
      <c r="S18" s="236"/>
      <c r="T18" s="16"/>
      <c r="U18" s="16"/>
      <c r="V18" s="27"/>
      <c r="W18" s="27"/>
    </row>
    <row r="19" spans="1:23" ht="14.25" customHeight="1">
      <c r="A19" s="5"/>
      <c r="B19" s="218"/>
      <c r="C19" s="221"/>
      <c r="D19" s="221"/>
      <c r="E19" s="251"/>
      <c r="F19" s="19"/>
      <c r="G19" s="18"/>
      <c r="H19" s="21"/>
      <c r="I19" s="22"/>
      <c r="J19" s="227"/>
      <c r="K19" s="227"/>
      <c r="L19" s="227"/>
      <c r="M19" s="232"/>
      <c r="N19" s="227"/>
      <c r="O19" s="227"/>
      <c r="P19" s="227"/>
      <c r="Q19" s="245"/>
      <c r="R19" s="237"/>
      <c r="S19" s="238"/>
      <c r="T19" s="16"/>
      <c r="U19" s="16"/>
    </row>
    <row r="20" spans="1:23" ht="14.25" customHeight="1">
      <c r="A20" s="5"/>
      <c r="B20" s="216">
        <v>45601</v>
      </c>
      <c r="C20" s="219" t="s">
        <v>42</v>
      </c>
      <c r="D20" s="219" t="s">
        <v>40</v>
      </c>
      <c r="E20" s="289" t="s">
        <v>135</v>
      </c>
      <c r="F20" s="99" t="s">
        <v>136</v>
      </c>
      <c r="G20" s="100">
        <v>5.8</v>
      </c>
      <c r="H20" s="117" t="s">
        <v>188</v>
      </c>
      <c r="I20" s="100" t="s">
        <v>186</v>
      </c>
      <c r="J20" s="225">
        <v>1.5</v>
      </c>
      <c r="K20" s="225">
        <v>0.5</v>
      </c>
      <c r="L20" s="225">
        <v>0</v>
      </c>
      <c r="M20" s="230">
        <v>0.3</v>
      </c>
      <c r="N20" s="225">
        <v>0</v>
      </c>
      <c r="O20" s="225">
        <v>0.5</v>
      </c>
      <c r="P20" s="225">
        <v>0</v>
      </c>
      <c r="Q20" s="230">
        <f>SUM(J20*70+K20*75+L20*120+M20*25+N20*60+O20*45+P20*4)</f>
        <v>172.5</v>
      </c>
      <c r="R20" s="235"/>
      <c r="S20" s="236"/>
      <c r="T20" s="16"/>
      <c r="U20" s="16"/>
    </row>
    <row r="21" spans="1:23" ht="14.25" customHeight="1">
      <c r="A21" s="5"/>
      <c r="B21" s="217"/>
      <c r="C21" s="220"/>
      <c r="D21" s="220"/>
      <c r="E21" s="247"/>
      <c r="F21" s="39" t="s">
        <v>91</v>
      </c>
      <c r="G21" s="86">
        <v>1</v>
      </c>
      <c r="H21" s="35" t="s">
        <v>189</v>
      </c>
      <c r="I21" s="86" t="s">
        <v>187</v>
      </c>
      <c r="J21" s="226"/>
      <c r="K21" s="226"/>
      <c r="L21" s="226"/>
      <c r="M21" s="231"/>
      <c r="N21" s="226"/>
      <c r="O21" s="226"/>
      <c r="P21" s="226"/>
      <c r="Q21" s="245"/>
      <c r="R21" s="235"/>
      <c r="S21" s="236"/>
      <c r="T21" s="16"/>
      <c r="U21" s="16"/>
    </row>
    <row r="22" spans="1:23" ht="14.25" customHeight="1">
      <c r="A22" s="5"/>
      <c r="B22" s="217"/>
      <c r="C22" s="220"/>
      <c r="D22" s="220"/>
      <c r="E22" s="248"/>
      <c r="F22" s="43" t="s">
        <v>93</v>
      </c>
      <c r="G22" s="88">
        <v>1</v>
      </c>
      <c r="H22" s="37" t="s">
        <v>89</v>
      </c>
      <c r="I22" s="88">
        <v>0.2</v>
      </c>
      <c r="J22" s="226"/>
      <c r="K22" s="226"/>
      <c r="L22" s="226"/>
      <c r="M22" s="231"/>
      <c r="N22" s="226"/>
      <c r="O22" s="226"/>
      <c r="P22" s="226"/>
      <c r="Q22" s="245"/>
      <c r="R22" s="235"/>
      <c r="S22" s="236"/>
      <c r="T22" s="16"/>
      <c r="U22" s="16"/>
    </row>
    <row r="23" spans="1:23" ht="14.25" customHeight="1">
      <c r="A23" s="29"/>
      <c r="B23" s="217"/>
      <c r="C23" s="220"/>
      <c r="D23" s="220"/>
      <c r="E23" s="272"/>
      <c r="F23" s="24"/>
      <c r="G23" s="14"/>
      <c r="H23" s="25"/>
      <c r="I23" s="18"/>
      <c r="J23" s="226"/>
      <c r="K23" s="226"/>
      <c r="L23" s="226"/>
      <c r="M23" s="231"/>
      <c r="N23" s="226"/>
      <c r="O23" s="226"/>
      <c r="P23" s="226"/>
      <c r="Q23" s="245"/>
      <c r="R23" s="235"/>
      <c r="S23" s="236"/>
      <c r="T23" s="16"/>
      <c r="U23" s="16"/>
    </row>
    <row r="24" spans="1:23" ht="14.25" customHeight="1">
      <c r="A24" s="30"/>
      <c r="B24" s="217"/>
      <c r="C24" s="220"/>
      <c r="D24" s="220"/>
      <c r="E24" s="273"/>
      <c r="F24" s="25"/>
      <c r="G24" s="18"/>
      <c r="H24" s="24"/>
      <c r="I24" s="18"/>
      <c r="J24" s="226"/>
      <c r="K24" s="226"/>
      <c r="L24" s="226"/>
      <c r="M24" s="231"/>
      <c r="N24" s="226"/>
      <c r="O24" s="226"/>
      <c r="P24" s="226"/>
      <c r="Q24" s="245"/>
      <c r="R24" s="235"/>
      <c r="S24" s="236"/>
      <c r="T24" s="16"/>
      <c r="U24" s="16"/>
    </row>
    <row r="25" spans="1:23" ht="14.25" customHeight="1">
      <c r="A25" s="30"/>
      <c r="B25" s="217"/>
      <c r="C25" s="220"/>
      <c r="D25" s="221"/>
      <c r="E25" s="274"/>
      <c r="F25" s="21"/>
      <c r="G25" s="22"/>
      <c r="H25" s="19"/>
      <c r="I25" s="22"/>
      <c r="J25" s="227"/>
      <c r="K25" s="227"/>
      <c r="L25" s="227"/>
      <c r="M25" s="232"/>
      <c r="N25" s="227"/>
      <c r="O25" s="227"/>
      <c r="P25" s="227"/>
      <c r="Q25" s="245"/>
      <c r="R25" s="237"/>
      <c r="S25" s="238"/>
      <c r="T25" s="16"/>
      <c r="U25" s="16"/>
    </row>
    <row r="26" spans="1:23" ht="14.25" customHeight="1">
      <c r="A26" s="5"/>
      <c r="B26" s="217"/>
      <c r="C26" s="220"/>
      <c r="D26" s="220" t="s">
        <v>41</v>
      </c>
      <c r="E26" s="265" t="s">
        <v>158</v>
      </c>
      <c r="F26" s="112" t="s">
        <v>88</v>
      </c>
      <c r="G26" s="113" t="s">
        <v>191</v>
      </c>
      <c r="H26" s="32"/>
      <c r="I26" s="33"/>
      <c r="J26" s="225">
        <v>0</v>
      </c>
      <c r="K26" s="225">
        <v>0.2</v>
      </c>
      <c r="L26" s="225">
        <v>0</v>
      </c>
      <c r="M26" s="230">
        <v>0.1</v>
      </c>
      <c r="N26" s="225">
        <v>0</v>
      </c>
      <c r="O26" s="225">
        <v>0.2</v>
      </c>
      <c r="P26" s="225">
        <v>0</v>
      </c>
      <c r="Q26" s="230">
        <f>SUM(J26*70+K26*75+L26*120+M26*25+N26*60+O26*45+P26*4)</f>
        <v>26.5</v>
      </c>
      <c r="R26" s="235"/>
      <c r="S26" s="236"/>
      <c r="T26" s="16"/>
      <c r="U26" s="16"/>
    </row>
    <row r="27" spans="1:23" ht="14.25" customHeight="1">
      <c r="A27" s="5"/>
      <c r="B27" s="217"/>
      <c r="C27" s="220"/>
      <c r="D27" s="220"/>
      <c r="E27" s="266"/>
      <c r="F27" s="51" t="s">
        <v>157</v>
      </c>
      <c r="G27" s="94">
        <v>0.1</v>
      </c>
      <c r="H27" s="35"/>
      <c r="I27" s="34"/>
      <c r="J27" s="226"/>
      <c r="K27" s="226"/>
      <c r="L27" s="226"/>
      <c r="M27" s="231"/>
      <c r="N27" s="226"/>
      <c r="O27" s="226"/>
      <c r="P27" s="226"/>
      <c r="Q27" s="245"/>
      <c r="R27" s="235"/>
      <c r="S27" s="236"/>
      <c r="T27" s="16"/>
      <c r="U27" s="16"/>
    </row>
    <row r="28" spans="1:23" ht="14.25" customHeight="1">
      <c r="A28" s="5"/>
      <c r="B28" s="217"/>
      <c r="C28" s="220"/>
      <c r="D28" s="220"/>
      <c r="E28" s="267"/>
      <c r="F28" s="52" t="s">
        <v>89</v>
      </c>
      <c r="G28" s="107">
        <v>0.2</v>
      </c>
      <c r="H28" s="37"/>
      <c r="I28" s="36"/>
      <c r="J28" s="226"/>
      <c r="K28" s="226"/>
      <c r="L28" s="226"/>
      <c r="M28" s="231"/>
      <c r="N28" s="226"/>
      <c r="O28" s="226"/>
      <c r="P28" s="226"/>
      <c r="Q28" s="245"/>
      <c r="R28" s="235"/>
      <c r="S28" s="236"/>
      <c r="T28" s="16"/>
      <c r="U28" s="16"/>
    </row>
    <row r="29" spans="1:23" ht="14.25" customHeight="1">
      <c r="A29" s="5"/>
      <c r="B29" s="217"/>
      <c r="C29" s="220"/>
      <c r="D29" s="220"/>
      <c r="E29" s="265"/>
      <c r="F29" s="26"/>
      <c r="G29" s="14"/>
      <c r="H29" s="26"/>
      <c r="I29" s="18"/>
      <c r="J29" s="226"/>
      <c r="K29" s="226"/>
      <c r="L29" s="226"/>
      <c r="M29" s="231"/>
      <c r="N29" s="226"/>
      <c r="O29" s="226"/>
      <c r="P29" s="226"/>
      <c r="Q29" s="245"/>
      <c r="R29" s="235"/>
      <c r="S29" s="236"/>
      <c r="T29" s="16"/>
      <c r="U29" s="16"/>
    </row>
    <row r="30" spans="1:23" ht="14.25" customHeight="1">
      <c r="A30" s="5"/>
      <c r="B30" s="217"/>
      <c r="C30" s="220"/>
      <c r="D30" s="220"/>
      <c r="E30" s="266"/>
      <c r="F30" s="25"/>
      <c r="G30" s="18"/>
      <c r="H30" s="25"/>
      <c r="I30" s="18"/>
      <c r="J30" s="226"/>
      <c r="K30" s="226"/>
      <c r="L30" s="226"/>
      <c r="M30" s="231"/>
      <c r="N30" s="226"/>
      <c r="O30" s="226"/>
      <c r="P30" s="226"/>
      <c r="Q30" s="245"/>
      <c r="R30" s="235"/>
      <c r="S30" s="236"/>
      <c r="T30" s="16"/>
      <c r="U30" s="16"/>
    </row>
    <row r="31" spans="1:23" ht="14.25" customHeight="1">
      <c r="A31" s="5"/>
      <c r="B31" s="218"/>
      <c r="C31" s="221"/>
      <c r="D31" s="221"/>
      <c r="E31" s="267"/>
      <c r="F31" s="21"/>
      <c r="G31" s="22"/>
      <c r="H31" s="21"/>
      <c r="I31" s="22"/>
      <c r="J31" s="227"/>
      <c r="K31" s="227"/>
      <c r="L31" s="227"/>
      <c r="M31" s="232"/>
      <c r="N31" s="227"/>
      <c r="O31" s="227"/>
      <c r="P31" s="227"/>
      <c r="Q31" s="245"/>
      <c r="R31" s="237"/>
      <c r="S31" s="238"/>
      <c r="T31" s="16"/>
      <c r="U31" s="16"/>
    </row>
    <row r="32" spans="1:23" ht="14.25" customHeight="1">
      <c r="A32" s="5"/>
      <c r="B32" s="216">
        <v>45602</v>
      </c>
      <c r="C32" s="219" t="s">
        <v>43</v>
      </c>
      <c r="D32" s="219" t="s">
        <v>40</v>
      </c>
      <c r="E32" s="246" t="s">
        <v>59</v>
      </c>
      <c r="F32" s="26" t="s">
        <v>60</v>
      </c>
      <c r="G32" s="81"/>
      <c r="H32" s="32"/>
      <c r="I32" s="33"/>
      <c r="J32" s="225">
        <v>3</v>
      </c>
      <c r="K32" s="225">
        <v>0.5</v>
      </c>
      <c r="L32" s="225">
        <v>0</v>
      </c>
      <c r="M32" s="230">
        <v>0</v>
      </c>
      <c r="N32" s="225">
        <v>0</v>
      </c>
      <c r="O32" s="225">
        <v>1</v>
      </c>
      <c r="P32" s="225">
        <v>20</v>
      </c>
      <c r="Q32" s="230">
        <f>SUM(J32*70+K32*75+L32*120+M32*25+N32*60+O32*45+P32*4)</f>
        <v>372.5</v>
      </c>
      <c r="R32" s="235"/>
      <c r="S32" s="236"/>
      <c r="T32" s="16"/>
      <c r="U32" s="16"/>
    </row>
    <row r="33" spans="1:37" ht="14.25" customHeight="1">
      <c r="A33" s="5"/>
      <c r="B33" s="217"/>
      <c r="C33" s="220"/>
      <c r="D33" s="220"/>
      <c r="E33" s="247"/>
      <c r="F33" s="25"/>
      <c r="G33" s="18"/>
      <c r="H33" s="35"/>
      <c r="I33" s="34"/>
      <c r="J33" s="226"/>
      <c r="K33" s="226"/>
      <c r="L33" s="226"/>
      <c r="M33" s="231"/>
      <c r="N33" s="226"/>
      <c r="O33" s="226"/>
      <c r="P33" s="226"/>
      <c r="Q33" s="245"/>
      <c r="R33" s="235"/>
      <c r="S33" s="236"/>
      <c r="T33" s="16"/>
      <c r="U33" s="16"/>
    </row>
    <row r="34" spans="1:37" ht="14.25" customHeight="1">
      <c r="A34" s="5"/>
      <c r="B34" s="217"/>
      <c r="C34" s="220"/>
      <c r="D34" s="220"/>
      <c r="E34" s="248"/>
      <c r="F34" s="21"/>
      <c r="G34" s="22"/>
      <c r="H34" s="37"/>
      <c r="I34" s="36"/>
      <c r="J34" s="226"/>
      <c r="K34" s="226"/>
      <c r="L34" s="226"/>
      <c r="M34" s="231"/>
      <c r="N34" s="226"/>
      <c r="O34" s="226"/>
      <c r="P34" s="226"/>
      <c r="Q34" s="245"/>
      <c r="R34" s="235"/>
      <c r="S34" s="236"/>
      <c r="T34" s="16"/>
      <c r="U34" s="16"/>
    </row>
    <row r="35" spans="1:37" ht="14.25" customHeight="1">
      <c r="A35" s="5"/>
      <c r="B35" s="217"/>
      <c r="C35" s="220"/>
      <c r="D35" s="220"/>
      <c r="E35" s="265" t="s">
        <v>101</v>
      </c>
      <c r="F35" s="26" t="s">
        <v>102</v>
      </c>
      <c r="G35" s="14" t="s">
        <v>74</v>
      </c>
      <c r="H35" s="25"/>
      <c r="I35" s="18"/>
      <c r="J35" s="226"/>
      <c r="K35" s="226"/>
      <c r="L35" s="226"/>
      <c r="M35" s="231"/>
      <c r="N35" s="226"/>
      <c r="O35" s="226"/>
      <c r="P35" s="226"/>
      <c r="Q35" s="245"/>
      <c r="R35" s="235"/>
      <c r="S35" s="236"/>
      <c r="T35" s="16"/>
      <c r="U35" s="16"/>
    </row>
    <row r="36" spans="1:37" ht="14.25" customHeight="1">
      <c r="A36" s="5"/>
      <c r="B36" s="217"/>
      <c r="C36" s="220"/>
      <c r="D36" s="220"/>
      <c r="E36" s="266"/>
      <c r="F36" s="25"/>
      <c r="G36" s="18"/>
      <c r="H36" s="24"/>
      <c r="I36" s="18"/>
      <c r="J36" s="226"/>
      <c r="K36" s="226"/>
      <c r="L36" s="226"/>
      <c r="M36" s="231"/>
      <c r="N36" s="226"/>
      <c r="O36" s="226"/>
      <c r="P36" s="226"/>
      <c r="Q36" s="245"/>
      <c r="R36" s="235"/>
      <c r="S36" s="236"/>
      <c r="T36" s="16"/>
      <c r="U36" s="16"/>
    </row>
    <row r="37" spans="1:37" ht="14.25" customHeight="1">
      <c r="A37" s="5"/>
      <c r="B37" s="217"/>
      <c r="C37" s="220"/>
      <c r="D37" s="221"/>
      <c r="E37" s="267"/>
      <c r="F37" s="21"/>
      <c r="G37" s="22"/>
      <c r="H37" s="19"/>
      <c r="I37" s="22"/>
      <c r="J37" s="227"/>
      <c r="K37" s="227"/>
      <c r="L37" s="227"/>
      <c r="M37" s="232"/>
      <c r="N37" s="227"/>
      <c r="O37" s="227"/>
      <c r="P37" s="227"/>
      <c r="Q37" s="245"/>
      <c r="R37" s="237"/>
      <c r="S37" s="238"/>
      <c r="T37" s="16"/>
      <c r="U37" s="16"/>
    </row>
    <row r="38" spans="1:37" ht="14.25" customHeight="1">
      <c r="A38" s="5"/>
      <c r="B38" s="217"/>
      <c r="C38" s="220"/>
      <c r="D38" s="220" t="s">
        <v>41</v>
      </c>
      <c r="E38" s="289" t="s">
        <v>104</v>
      </c>
      <c r="F38" s="99" t="s">
        <v>98</v>
      </c>
      <c r="G38" s="100">
        <v>3.2</v>
      </c>
      <c r="H38" s="102" t="s">
        <v>93</v>
      </c>
      <c r="I38" s="100">
        <v>1.3</v>
      </c>
      <c r="J38" s="290">
        <v>1.2</v>
      </c>
      <c r="K38" s="290">
        <v>0.5</v>
      </c>
      <c r="L38" s="290">
        <v>0.6</v>
      </c>
      <c r="M38" s="293">
        <v>0.3</v>
      </c>
      <c r="N38" s="290">
        <v>0</v>
      </c>
      <c r="O38" s="290">
        <v>0.3</v>
      </c>
      <c r="P38" s="290">
        <v>0</v>
      </c>
      <c r="Q38" s="230">
        <f>SUM(J38*70+K38*75+L38*120+M38*25+N38*60+O38*45+P38*4)</f>
        <v>214.5</v>
      </c>
      <c r="R38" s="235"/>
      <c r="S38" s="236"/>
      <c r="T38" s="16"/>
      <c r="U38" s="16"/>
    </row>
    <row r="39" spans="1:37" ht="14.25" customHeight="1">
      <c r="A39" s="5"/>
      <c r="B39" s="217"/>
      <c r="C39" s="220"/>
      <c r="D39" s="220"/>
      <c r="E39" s="247"/>
      <c r="F39" s="39" t="s">
        <v>92</v>
      </c>
      <c r="G39" s="86">
        <v>0.6</v>
      </c>
      <c r="H39" s="35" t="s">
        <v>85</v>
      </c>
      <c r="I39" s="86" t="s">
        <v>105</v>
      </c>
      <c r="J39" s="291"/>
      <c r="K39" s="291"/>
      <c r="L39" s="291"/>
      <c r="M39" s="294"/>
      <c r="N39" s="291"/>
      <c r="O39" s="291"/>
      <c r="P39" s="291"/>
      <c r="Q39" s="245"/>
      <c r="R39" s="235"/>
      <c r="S39" s="236"/>
      <c r="T39" s="16"/>
      <c r="U39" s="16"/>
    </row>
    <row r="40" spans="1:37" ht="14.25" customHeight="1">
      <c r="A40" s="5"/>
      <c r="B40" s="217"/>
      <c r="C40" s="220"/>
      <c r="D40" s="220"/>
      <c r="E40" s="248"/>
      <c r="F40" s="43" t="s">
        <v>86</v>
      </c>
      <c r="G40" s="88">
        <v>1.6</v>
      </c>
      <c r="H40" s="37"/>
      <c r="I40" s="88"/>
      <c r="J40" s="291"/>
      <c r="K40" s="291"/>
      <c r="L40" s="291"/>
      <c r="M40" s="294"/>
      <c r="N40" s="291"/>
      <c r="O40" s="291"/>
      <c r="P40" s="291"/>
      <c r="Q40" s="245"/>
      <c r="R40" s="235"/>
      <c r="S40" s="236"/>
      <c r="T40" s="16"/>
      <c r="U40" s="16"/>
    </row>
    <row r="41" spans="1:37" ht="14.25" customHeight="1">
      <c r="A41" s="5"/>
      <c r="B41" s="217"/>
      <c r="C41" s="220"/>
      <c r="D41" s="220"/>
      <c r="E41" s="268"/>
      <c r="F41" s="40"/>
      <c r="G41" s="33"/>
      <c r="H41" s="25"/>
      <c r="I41" s="18"/>
      <c r="J41" s="291"/>
      <c r="K41" s="291"/>
      <c r="L41" s="291"/>
      <c r="M41" s="294"/>
      <c r="N41" s="291"/>
      <c r="O41" s="291"/>
      <c r="P41" s="291"/>
      <c r="Q41" s="245"/>
      <c r="R41" s="235"/>
      <c r="S41" s="236"/>
      <c r="T41" s="16"/>
      <c r="U41" s="16"/>
    </row>
    <row r="42" spans="1:37" ht="14.25" customHeight="1">
      <c r="A42" s="5"/>
      <c r="B42" s="217"/>
      <c r="C42" s="220"/>
      <c r="D42" s="220"/>
      <c r="E42" s="269"/>
      <c r="F42" s="39"/>
      <c r="G42" s="34"/>
      <c r="H42" s="24"/>
      <c r="I42" s="18"/>
      <c r="J42" s="291"/>
      <c r="K42" s="291"/>
      <c r="L42" s="291"/>
      <c r="M42" s="294"/>
      <c r="N42" s="291"/>
      <c r="O42" s="291"/>
      <c r="P42" s="291"/>
      <c r="Q42" s="245"/>
      <c r="R42" s="235"/>
      <c r="S42" s="236"/>
      <c r="T42" s="16"/>
      <c r="U42" s="16"/>
    </row>
    <row r="43" spans="1:37" ht="14.25" customHeight="1">
      <c r="A43" s="5"/>
      <c r="B43" s="218"/>
      <c r="C43" s="221"/>
      <c r="D43" s="221"/>
      <c r="E43" s="270"/>
      <c r="F43" s="43"/>
      <c r="G43" s="36"/>
      <c r="H43" s="19"/>
      <c r="I43" s="22"/>
      <c r="J43" s="292"/>
      <c r="K43" s="292"/>
      <c r="L43" s="292"/>
      <c r="M43" s="295"/>
      <c r="N43" s="292"/>
      <c r="O43" s="292"/>
      <c r="P43" s="292"/>
      <c r="Q43" s="245"/>
      <c r="R43" s="237"/>
      <c r="S43" s="238"/>
      <c r="T43" s="16"/>
      <c r="U43" s="16"/>
    </row>
    <row r="44" spans="1:37" ht="14.25" customHeight="1">
      <c r="A44" s="5"/>
      <c r="B44" s="216">
        <v>45603</v>
      </c>
      <c r="C44" s="271" t="s">
        <v>44</v>
      </c>
      <c r="D44" s="219" t="s">
        <v>40</v>
      </c>
      <c r="E44" s="246" t="s">
        <v>120</v>
      </c>
      <c r="F44" s="79" t="s">
        <v>116</v>
      </c>
      <c r="G44" s="133">
        <v>1</v>
      </c>
      <c r="H44" s="32" t="s">
        <v>89</v>
      </c>
      <c r="I44" s="82">
        <v>0.2</v>
      </c>
      <c r="J44" s="225">
        <v>1.5</v>
      </c>
      <c r="K44" s="225">
        <v>0.5</v>
      </c>
      <c r="L44" s="225">
        <v>0</v>
      </c>
      <c r="M44" s="230">
        <v>0.3</v>
      </c>
      <c r="N44" s="225">
        <v>0</v>
      </c>
      <c r="O44" s="225">
        <v>0.3</v>
      </c>
      <c r="P44" s="225">
        <v>0</v>
      </c>
      <c r="Q44" s="230">
        <f>SUM(J44*70+K44*75+L44*120+M44*25+N44*60+O44*45+P44*4)</f>
        <v>163.5</v>
      </c>
      <c r="R44" s="235"/>
      <c r="S44" s="236"/>
      <c r="T44" s="16"/>
      <c r="U44" s="16"/>
    </row>
    <row r="45" spans="1:37" ht="14.25" customHeight="1">
      <c r="A45" s="5"/>
      <c r="B45" s="217"/>
      <c r="C45" s="220"/>
      <c r="D45" s="220"/>
      <c r="E45" s="247"/>
      <c r="F45" s="134" t="s">
        <v>122</v>
      </c>
      <c r="G45" s="135">
        <v>1.5</v>
      </c>
      <c r="H45" s="35" t="s">
        <v>218</v>
      </c>
      <c r="I45" s="86">
        <v>2.4</v>
      </c>
      <c r="J45" s="226"/>
      <c r="K45" s="226"/>
      <c r="L45" s="226"/>
      <c r="M45" s="231"/>
      <c r="N45" s="226"/>
      <c r="O45" s="226"/>
      <c r="P45" s="226"/>
      <c r="Q45" s="245"/>
      <c r="R45" s="235"/>
      <c r="S45" s="236"/>
      <c r="T45" s="16"/>
      <c r="U45" s="16"/>
    </row>
    <row r="46" spans="1:37" ht="14.25" customHeight="1">
      <c r="A46" s="5"/>
      <c r="B46" s="217"/>
      <c r="C46" s="220"/>
      <c r="D46" s="220"/>
      <c r="E46" s="248"/>
      <c r="F46" s="136" t="s">
        <v>198</v>
      </c>
      <c r="G46" s="137" t="s">
        <v>197</v>
      </c>
      <c r="H46" s="37"/>
      <c r="I46" s="88"/>
      <c r="J46" s="226"/>
      <c r="K46" s="226"/>
      <c r="L46" s="226"/>
      <c r="M46" s="231"/>
      <c r="N46" s="226"/>
      <c r="O46" s="226"/>
      <c r="P46" s="226"/>
      <c r="Q46" s="245"/>
      <c r="R46" s="235"/>
      <c r="S46" s="236"/>
      <c r="T46" s="16"/>
      <c r="U46" s="16"/>
    </row>
    <row r="47" spans="1:37" ht="14.25" customHeight="1">
      <c r="A47" s="5"/>
      <c r="B47" s="217"/>
      <c r="C47" s="220"/>
      <c r="D47" s="220"/>
      <c r="E47" s="272"/>
      <c r="F47" s="138"/>
      <c r="G47" s="139"/>
      <c r="H47" s="25"/>
      <c r="I47" s="18"/>
      <c r="J47" s="226"/>
      <c r="K47" s="226"/>
      <c r="L47" s="226"/>
      <c r="M47" s="231"/>
      <c r="N47" s="226"/>
      <c r="O47" s="226"/>
      <c r="P47" s="226"/>
      <c r="Q47" s="245"/>
      <c r="R47" s="235"/>
      <c r="S47" s="236"/>
      <c r="T47" s="16"/>
      <c r="U47" s="16"/>
    </row>
    <row r="48" spans="1:37" ht="14.25" customHeight="1">
      <c r="A48" s="5"/>
      <c r="B48" s="217"/>
      <c r="C48" s="220"/>
      <c r="D48" s="220"/>
      <c r="E48" s="273"/>
      <c r="F48" s="129"/>
      <c r="G48" s="140"/>
      <c r="H48" s="24"/>
      <c r="I48" s="18"/>
      <c r="J48" s="226"/>
      <c r="K48" s="226"/>
      <c r="L48" s="226"/>
      <c r="M48" s="231"/>
      <c r="N48" s="226"/>
      <c r="O48" s="226"/>
      <c r="P48" s="226"/>
      <c r="Q48" s="245"/>
      <c r="R48" s="235"/>
      <c r="S48" s="236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217"/>
      <c r="C49" s="220"/>
      <c r="D49" s="221"/>
      <c r="E49" s="274"/>
      <c r="F49" s="141"/>
      <c r="G49" s="140"/>
      <c r="H49" s="19"/>
      <c r="I49" s="22"/>
      <c r="J49" s="227"/>
      <c r="K49" s="227"/>
      <c r="L49" s="227"/>
      <c r="M49" s="232"/>
      <c r="N49" s="227"/>
      <c r="O49" s="227"/>
      <c r="P49" s="227"/>
      <c r="Q49" s="245"/>
      <c r="R49" s="237"/>
      <c r="S49" s="238"/>
    </row>
    <row r="50" spans="2:19" ht="14.25" customHeight="1">
      <c r="B50" s="217"/>
      <c r="C50" s="220"/>
      <c r="D50" s="220" t="s">
        <v>41</v>
      </c>
      <c r="E50" s="272" t="s">
        <v>46</v>
      </c>
      <c r="F50" s="142" t="s">
        <v>47</v>
      </c>
      <c r="G50" s="143" t="s">
        <v>284</v>
      </c>
      <c r="H50" s="125" t="s">
        <v>285</v>
      </c>
      <c r="I50" s="14"/>
      <c r="J50" s="225">
        <v>0</v>
      </c>
      <c r="K50" s="225">
        <v>0</v>
      </c>
      <c r="L50" s="225">
        <v>0</v>
      </c>
      <c r="M50" s="230">
        <v>0</v>
      </c>
      <c r="N50" s="225">
        <v>1.1000000000000001</v>
      </c>
      <c r="O50" s="225">
        <v>0</v>
      </c>
      <c r="P50" s="225">
        <v>0</v>
      </c>
      <c r="Q50" s="230">
        <f>SUM(J50*70+K50*75+L50*120+M50*25+N50*60+O50*45+P50*4)</f>
        <v>66</v>
      </c>
      <c r="R50" s="235" t="s">
        <v>48</v>
      </c>
      <c r="S50" s="236"/>
    </row>
    <row r="51" spans="2:19" ht="14.25" customHeight="1">
      <c r="B51" s="217"/>
      <c r="C51" s="220"/>
      <c r="D51" s="220"/>
      <c r="E51" s="273"/>
      <c r="F51" s="129"/>
      <c r="G51" s="140"/>
      <c r="H51" s="19"/>
      <c r="I51" s="18"/>
      <c r="J51" s="226"/>
      <c r="K51" s="226"/>
      <c r="L51" s="226"/>
      <c r="M51" s="231"/>
      <c r="N51" s="226"/>
      <c r="O51" s="226"/>
      <c r="P51" s="226"/>
      <c r="Q51" s="245"/>
      <c r="R51" s="235"/>
      <c r="S51" s="236"/>
    </row>
    <row r="52" spans="2:19" ht="14.25" customHeight="1">
      <c r="B52" s="217"/>
      <c r="C52" s="220"/>
      <c r="D52" s="220"/>
      <c r="E52" s="274"/>
      <c r="F52" s="131"/>
      <c r="G52" s="144"/>
      <c r="H52" s="23"/>
      <c r="I52" s="22"/>
      <c r="J52" s="226"/>
      <c r="K52" s="226"/>
      <c r="L52" s="226"/>
      <c r="M52" s="231"/>
      <c r="N52" s="226"/>
      <c r="O52" s="226"/>
      <c r="P52" s="226"/>
      <c r="Q52" s="245"/>
      <c r="R52" s="235"/>
      <c r="S52" s="236"/>
    </row>
    <row r="53" spans="2:19" ht="14.25" customHeight="1">
      <c r="B53" s="217"/>
      <c r="C53" s="220"/>
      <c r="D53" s="220"/>
      <c r="E53" s="272"/>
      <c r="F53" s="138"/>
      <c r="G53" s="145"/>
      <c r="H53" s="25"/>
      <c r="I53" s="18"/>
      <c r="J53" s="226"/>
      <c r="K53" s="226"/>
      <c r="L53" s="226"/>
      <c r="M53" s="231"/>
      <c r="N53" s="226"/>
      <c r="O53" s="226"/>
      <c r="P53" s="226"/>
      <c r="Q53" s="245"/>
      <c r="R53" s="235"/>
      <c r="S53" s="236"/>
    </row>
    <row r="54" spans="2:19" ht="14.25" customHeight="1">
      <c r="B54" s="217"/>
      <c r="C54" s="220"/>
      <c r="D54" s="220"/>
      <c r="E54" s="273"/>
      <c r="F54" s="129"/>
      <c r="G54" s="140"/>
      <c r="H54" s="24"/>
      <c r="I54" s="18"/>
      <c r="J54" s="226"/>
      <c r="K54" s="226"/>
      <c r="L54" s="226"/>
      <c r="M54" s="231"/>
      <c r="N54" s="226"/>
      <c r="O54" s="226"/>
      <c r="P54" s="226"/>
      <c r="Q54" s="245"/>
      <c r="R54" s="235"/>
      <c r="S54" s="236"/>
    </row>
    <row r="55" spans="2:19" ht="14.25" customHeight="1">
      <c r="B55" s="218"/>
      <c r="C55" s="221"/>
      <c r="D55" s="221"/>
      <c r="E55" s="274"/>
      <c r="F55" s="131"/>
      <c r="G55" s="144"/>
      <c r="H55" s="19"/>
      <c r="I55" s="22"/>
      <c r="J55" s="227"/>
      <c r="K55" s="227"/>
      <c r="L55" s="227"/>
      <c r="M55" s="232"/>
      <c r="N55" s="227"/>
      <c r="O55" s="227"/>
      <c r="P55" s="227"/>
      <c r="Q55" s="245"/>
      <c r="R55" s="237"/>
      <c r="S55" s="238"/>
    </row>
    <row r="56" spans="2:19" ht="14.25" customHeight="1">
      <c r="B56" s="216">
        <v>45604</v>
      </c>
      <c r="C56" s="271" t="s">
        <v>49</v>
      </c>
      <c r="D56" s="219" t="s">
        <v>40</v>
      </c>
      <c r="E56" s="246" t="s">
        <v>286</v>
      </c>
      <c r="F56" s="79" t="s">
        <v>286</v>
      </c>
      <c r="G56" s="143" t="s">
        <v>115</v>
      </c>
      <c r="H56" s="15"/>
      <c r="I56" s="14"/>
      <c r="J56" s="225">
        <v>1.5</v>
      </c>
      <c r="K56" s="225">
        <v>0.2</v>
      </c>
      <c r="L56" s="225">
        <v>0.6</v>
      </c>
      <c r="M56" s="230">
        <v>0</v>
      </c>
      <c r="N56" s="225">
        <v>0</v>
      </c>
      <c r="O56" s="225">
        <v>0</v>
      </c>
      <c r="P56" s="225">
        <v>0</v>
      </c>
      <c r="Q56" s="230">
        <f>SUM(J56*70+K56*75+L56*120+M56*25+N56*60+O56*45+P56*4)</f>
        <v>192</v>
      </c>
      <c r="R56" s="235"/>
      <c r="S56" s="236"/>
    </row>
    <row r="57" spans="2:19" ht="14.25" customHeight="1">
      <c r="B57" s="217"/>
      <c r="C57" s="220"/>
      <c r="D57" s="220"/>
      <c r="E57" s="247"/>
      <c r="F57" s="134"/>
      <c r="G57" s="146"/>
      <c r="H57" s="25"/>
      <c r="I57" s="18"/>
      <c r="J57" s="226"/>
      <c r="K57" s="226"/>
      <c r="L57" s="226"/>
      <c r="M57" s="231"/>
      <c r="N57" s="226"/>
      <c r="O57" s="226"/>
      <c r="P57" s="226"/>
      <c r="Q57" s="245"/>
      <c r="R57" s="235"/>
      <c r="S57" s="236"/>
    </row>
    <row r="58" spans="2:19" ht="14.25" customHeight="1">
      <c r="B58" s="217"/>
      <c r="C58" s="220"/>
      <c r="D58" s="220"/>
      <c r="E58" s="248"/>
      <c r="F58" s="136"/>
      <c r="G58" s="147"/>
      <c r="H58" s="23"/>
      <c r="I58" s="22"/>
      <c r="J58" s="226"/>
      <c r="K58" s="226"/>
      <c r="L58" s="226"/>
      <c r="M58" s="231"/>
      <c r="N58" s="226"/>
      <c r="O58" s="226"/>
      <c r="P58" s="226"/>
      <c r="Q58" s="245"/>
      <c r="R58" s="235"/>
      <c r="S58" s="236"/>
    </row>
    <row r="59" spans="2:19" ht="14.25" customHeight="1">
      <c r="B59" s="217"/>
      <c r="C59" s="220"/>
      <c r="D59" s="220"/>
      <c r="E59" s="268" t="s">
        <v>277</v>
      </c>
      <c r="F59" s="79" t="s">
        <v>277</v>
      </c>
      <c r="G59" s="143" t="s">
        <v>212</v>
      </c>
      <c r="H59" s="58"/>
      <c r="I59" s="57"/>
      <c r="J59" s="226"/>
      <c r="K59" s="226"/>
      <c r="L59" s="226"/>
      <c r="M59" s="231"/>
      <c r="N59" s="226"/>
      <c r="O59" s="226"/>
      <c r="P59" s="226"/>
      <c r="Q59" s="245"/>
      <c r="R59" s="235"/>
      <c r="S59" s="236"/>
    </row>
    <row r="60" spans="2:19" ht="14.25" customHeight="1">
      <c r="B60" s="217"/>
      <c r="C60" s="220"/>
      <c r="D60" s="220"/>
      <c r="E60" s="269"/>
      <c r="F60" s="134"/>
      <c r="G60" s="146"/>
      <c r="H60" s="56"/>
      <c r="I60" s="57"/>
      <c r="J60" s="226"/>
      <c r="K60" s="226"/>
      <c r="L60" s="226"/>
      <c r="M60" s="231"/>
      <c r="N60" s="226"/>
      <c r="O60" s="226"/>
      <c r="P60" s="226"/>
      <c r="Q60" s="245"/>
      <c r="R60" s="235"/>
      <c r="S60" s="236"/>
    </row>
    <row r="61" spans="2:19" ht="14.25" customHeight="1">
      <c r="B61" s="217"/>
      <c r="C61" s="220"/>
      <c r="D61" s="221"/>
      <c r="E61" s="270"/>
      <c r="F61" s="136"/>
      <c r="G61" s="148"/>
      <c r="H61" s="59"/>
      <c r="I61" s="60"/>
      <c r="J61" s="227"/>
      <c r="K61" s="227"/>
      <c r="L61" s="227"/>
      <c r="M61" s="232"/>
      <c r="N61" s="227"/>
      <c r="O61" s="227"/>
      <c r="P61" s="227"/>
      <c r="Q61" s="245"/>
      <c r="R61" s="237"/>
      <c r="S61" s="238"/>
    </row>
    <row r="62" spans="2:19" ht="14.25" customHeight="1">
      <c r="B62" s="217"/>
      <c r="C62" s="220"/>
      <c r="D62" s="220" t="s">
        <v>41</v>
      </c>
      <c r="E62" s="289" t="s">
        <v>137</v>
      </c>
      <c r="F62" s="121" t="s">
        <v>138</v>
      </c>
      <c r="G62" s="149">
        <v>1.6</v>
      </c>
      <c r="H62" s="102" t="s">
        <v>139</v>
      </c>
      <c r="I62" s="100">
        <v>1.6</v>
      </c>
      <c r="J62" s="255">
        <v>2</v>
      </c>
      <c r="K62" s="255">
        <v>0</v>
      </c>
      <c r="L62" s="255">
        <v>0</v>
      </c>
      <c r="M62" s="262">
        <v>0</v>
      </c>
      <c r="N62" s="255">
        <v>0.5</v>
      </c>
      <c r="O62" s="255">
        <v>0</v>
      </c>
      <c r="P62" s="255">
        <v>20</v>
      </c>
      <c r="Q62" s="233">
        <f>SUM(J62*70+K62*75+L62*120+M62*25+N62*60+O62*45+P62*4)</f>
        <v>250</v>
      </c>
      <c r="R62" s="235" t="s">
        <v>56</v>
      </c>
      <c r="S62" s="236"/>
    </row>
    <row r="63" spans="2:19" ht="14.25" customHeight="1">
      <c r="B63" s="217"/>
      <c r="C63" s="220"/>
      <c r="D63" s="220"/>
      <c r="E63" s="247"/>
      <c r="F63" s="134" t="s">
        <v>140</v>
      </c>
      <c r="G63" s="135">
        <v>0.8</v>
      </c>
      <c r="H63" s="35"/>
      <c r="I63" s="86"/>
      <c r="J63" s="256"/>
      <c r="K63" s="256"/>
      <c r="L63" s="256"/>
      <c r="M63" s="263"/>
      <c r="N63" s="256"/>
      <c r="O63" s="256"/>
      <c r="P63" s="256"/>
      <c r="Q63" s="234"/>
      <c r="R63" s="235"/>
      <c r="S63" s="236"/>
    </row>
    <row r="64" spans="2:19" ht="14.25" customHeight="1">
      <c r="B64" s="217"/>
      <c r="C64" s="220"/>
      <c r="D64" s="220"/>
      <c r="E64" s="248"/>
      <c r="F64" s="136" t="s">
        <v>141</v>
      </c>
      <c r="G64" s="137">
        <v>0.3</v>
      </c>
      <c r="H64" s="37"/>
      <c r="I64" s="88"/>
      <c r="J64" s="256"/>
      <c r="K64" s="256"/>
      <c r="L64" s="256"/>
      <c r="M64" s="263"/>
      <c r="N64" s="256"/>
      <c r="O64" s="256"/>
      <c r="P64" s="256"/>
      <c r="Q64" s="234"/>
      <c r="R64" s="235"/>
      <c r="S64" s="236"/>
    </row>
    <row r="65" spans="2:19" ht="14.25" customHeight="1">
      <c r="B65" s="217"/>
      <c r="C65" s="220"/>
      <c r="D65" s="220"/>
      <c r="E65" s="246" t="s">
        <v>47</v>
      </c>
      <c r="F65" s="138" t="s">
        <v>47</v>
      </c>
      <c r="G65" s="145" t="s">
        <v>103</v>
      </c>
      <c r="H65" s="25"/>
      <c r="I65" s="14"/>
      <c r="J65" s="256"/>
      <c r="K65" s="256"/>
      <c r="L65" s="256"/>
      <c r="M65" s="263"/>
      <c r="N65" s="256"/>
      <c r="O65" s="256"/>
      <c r="P65" s="256"/>
      <c r="Q65" s="234"/>
      <c r="R65" s="235"/>
      <c r="S65" s="236"/>
    </row>
    <row r="66" spans="2:19" ht="14.25" customHeight="1">
      <c r="B66" s="217"/>
      <c r="C66" s="220"/>
      <c r="D66" s="220"/>
      <c r="E66" s="247"/>
      <c r="F66" s="129"/>
      <c r="G66" s="140"/>
      <c r="H66" s="25"/>
      <c r="I66" s="18"/>
      <c r="J66" s="256"/>
      <c r="K66" s="256"/>
      <c r="L66" s="256"/>
      <c r="M66" s="263"/>
      <c r="N66" s="256"/>
      <c r="O66" s="256"/>
      <c r="P66" s="256"/>
      <c r="Q66" s="234"/>
      <c r="R66" s="235"/>
      <c r="S66" s="236"/>
    </row>
    <row r="67" spans="2:19" ht="14.25" customHeight="1">
      <c r="B67" s="218"/>
      <c r="C67" s="221"/>
      <c r="D67" s="221"/>
      <c r="E67" s="248"/>
      <c r="F67" s="141"/>
      <c r="G67" s="140"/>
      <c r="H67" s="21"/>
      <c r="I67" s="22"/>
      <c r="J67" s="257"/>
      <c r="K67" s="257"/>
      <c r="L67" s="257"/>
      <c r="M67" s="264"/>
      <c r="N67" s="257"/>
      <c r="O67" s="257"/>
      <c r="P67" s="257"/>
      <c r="Q67" s="234"/>
      <c r="R67" s="237"/>
      <c r="S67" s="238"/>
    </row>
    <row r="68" spans="2:19" ht="15.75">
      <c r="B68" s="279" t="s">
        <v>51</v>
      </c>
      <c r="C68" s="280"/>
      <c r="D68" s="280"/>
      <c r="E68" s="281"/>
      <c r="F68" s="288" t="s">
        <v>52</v>
      </c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1"/>
    </row>
    <row r="69" spans="2:19" ht="15.75">
      <c r="B69" s="282"/>
      <c r="C69" s="283"/>
      <c r="D69" s="283"/>
      <c r="E69" s="284"/>
      <c r="F69" s="282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4"/>
    </row>
    <row r="70" spans="2:19" ht="15.75">
      <c r="B70" s="282"/>
      <c r="C70" s="283"/>
      <c r="D70" s="283"/>
      <c r="E70" s="284"/>
      <c r="F70" s="282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4"/>
    </row>
    <row r="71" spans="2:19" ht="15.75">
      <c r="B71" s="285"/>
      <c r="C71" s="286"/>
      <c r="D71" s="286"/>
      <c r="E71" s="287"/>
      <c r="F71" s="285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7"/>
    </row>
    <row r="72" spans="2:19">
      <c r="B72" s="277" t="s">
        <v>84</v>
      </c>
      <c r="C72" s="278"/>
      <c r="D72" s="278"/>
      <c r="E72" s="278"/>
      <c r="F72" s="278"/>
      <c r="G72" s="278"/>
      <c r="H72" s="278" t="s">
        <v>53</v>
      </c>
      <c r="I72" s="278"/>
      <c r="J72" s="278"/>
      <c r="K72" s="278"/>
      <c r="L72" s="278"/>
      <c r="M72" s="278"/>
      <c r="N72" s="278" t="s">
        <v>54</v>
      </c>
      <c r="O72" s="278"/>
      <c r="P72" s="278"/>
      <c r="Q72" s="278"/>
      <c r="R72" s="278"/>
      <c r="S72" s="278"/>
    </row>
  </sheetData>
  <sheetProtection formatCells="0" selectLockedCells="1" selectUnlockedCells="1"/>
  <mergeCells count="158">
    <mergeCell ref="B72:G72"/>
    <mergeCell ref="H72:M72"/>
    <mergeCell ref="N72:S72"/>
    <mergeCell ref="B68:E71"/>
    <mergeCell ref="F68:S71"/>
    <mergeCell ref="N56:N61"/>
    <mergeCell ref="O56:O61"/>
    <mergeCell ref="P56:P61"/>
    <mergeCell ref="Q56:Q61"/>
    <mergeCell ref="P62:P67"/>
    <mergeCell ref="Q62:Q67"/>
    <mergeCell ref="R62:S67"/>
    <mergeCell ref="E65:E67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85"/>
  <sheetViews>
    <sheetView workbookViewId="0">
      <pane ySplit="7" topLeftCell="A57" activePane="bottomLeft" state="frozen"/>
      <selection pane="bottomLeft" activeCell="E68" sqref="E68:E70"/>
    </sheetView>
  </sheetViews>
  <sheetFormatPr defaultColWidth="9" defaultRowHeight="15.75"/>
  <cols>
    <col min="1" max="1" width="14.875" style="8" customWidth="1"/>
    <col min="2" max="4" width="3.625" style="8" customWidth="1"/>
    <col min="5" max="6" width="12.625" style="8" customWidth="1"/>
    <col min="7" max="7" width="6" style="8" customWidth="1"/>
    <col min="8" max="8" width="12.625" style="8" customWidth="1"/>
    <col min="9" max="9" width="6" style="8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94" t="s">
        <v>19</v>
      </c>
      <c r="P1" s="194"/>
      <c r="Q1" s="194"/>
      <c r="R1" s="194"/>
      <c r="S1" s="6">
        <v>21</v>
      </c>
    </row>
    <row r="2" spans="1:23" ht="15.75" customHeight="1">
      <c r="A2" s="5"/>
      <c r="B2" s="195" t="s">
        <v>20</v>
      </c>
      <c r="C2" s="196"/>
      <c r="D2" s="196"/>
      <c r="E2" s="196"/>
      <c r="F2" s="196" t="s">
        <v>219</v>
      </c>
      <c r="G2" s="196"/>
      <c r="H2" s="196"/>
      <c r="I2" s="196"/>
      <c r="J2" s="196"/>
      <c r="K2" s="196"/>
      <c r="L2" s="196"/>
      <c r="M2" s="196"/>
      <c r="N2" s="196"/>
      <c r="O2" s="197" t="s">
        <v>21</v>
      </c>
      <c r="P2" s="197"/>
      <c r="Q2" s="197"/>
      <c r="R2" s="197"/>
      <c r="S2" s="9" t="s">
        <v>57</v>
      </c>
      <c r="T2" s="10"/>
      <c r="U2" s="11"/>
    </row>
    <row r="3" spans="1:23" ht="14.25" customHeight="1">
      <c r="A3" s="6"/>
      <c r="B3" s="198" t="s">
        <v>22</v>
      </c>
      <c r="C3" s="198" t="s">
        <v>23</v>
      </c>
      <c r="D3" s="198" t="s">
        <v>24</v>
      </c>
      <c r="E3" s="201" t="s">
        <v>25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204" t="s">
        <v>26</v>
      </c>
      <c r="S3" s="205"/>
      <c r="T3" s="10"/>
      <c r="U3" s="11"/>
    </row>
    <row r="4" spans="1:23" ht="14.25" customHeight="1">
      <c r="A4" s="5"/>
      <c r="B4" s="199"/>
      <c r="C4" s="199"/>
      <c r="D4" s="199"/>
      <c r="E4" s="210" t="s">
        <v>27</v>
      </c>
      <c r="F4" s="228" t="s">
        <v>28</v>
      </c>
      <c r="G4" s="198" t="s">
        <v>29</v>
      </c>
      <c r="H4" s="228" t="s">
        <v>28</v>
      </c>
      <c r="I4" s="198" t="s">
        <v>29</v>
      </c>
      <c r="J4" s="202" t="s">
        <v>30</v>
      </c>
      <c r="K4" s="202"/>
      <c r="L4" s="202"/>
      <c r="M4" s="202"/>
      <c r="N4" s="202"/>
      <c r="O4" s="202"/>
      <c r="P4" s="202"/>
      <c r="Q4" s="203"/>
      <c r="R4" s="206"/>
      <c r="S4" s="207"/>
      <c r="T4" s="10"/>
      <c r="U4" s="11"/>
    </row>
    <row r="5" spans="1:23" ht="14.25" customHeight="1">
      <c r="A5" s="5"/>
      <c r="B5" s="199"/>
      <c r="C5" s="199"/>
      <c r="D5" s="199"/>
      <c r="E5" s="210"/>
      <c r="F5" s="228"/>
      <c r="G5" s="199"/>
      <c r="H5" s="228"/>
      <c r="I5" s="199"/>
      <c r="J5" s="198" t="s">
        <v>31</v>
      </c>
      <c r="K5" s="198" t="s">
        <v>32</v>
      </c>
      <c r="L5" s="198" t="s">
        <v>33</v>
      </c>
      <c r="M5" s="198" t="s">
        <v>34</v>
      </c>
      <c r="N5" s="198" t="s">
        <v>35</v>
      </c>
      <c r="O5" s="212" t="s">
        <v>36</v>
      </c>
      <c r="P5" s="212" t="s">
        <v>37</v>
      </c>
      <c r="Q5" s="215" t="s">
        <v>38</v>
      </c>
      <c r="R5" s="206"/>
      <c r="S5" s="207"/>
      <c r="T5" s="10"/>
      <c r="U5" s="11"/>
    </row>
    <row r="6" spans="1:23" ht="14.25" customHeight="1">
      <c r="A6" s="45"/>
      <c r="B6" s="199"/>
      <c r="C6" s="199"/>
      <c r="D6" s="199"/>
      <c r="E6" s="210"/>
      <c r="F6" s="228"/>
      <c r="G6" s="199"/>
      <c r="H6" s="228"/>
      <c r="I6" s="199"/>
      <c r="J6" s="199"/>
      <c r="K6" s="199"/>
      <c r="L6" s="199"/>
      <c r="M6" s="199"/>
      <c r="N6" s="199"/>
      <c r="O6" s="213"/>
      <c r="P6" s="213"/>
      <c r="Q6" s="215"/>
      <c r="R6" s="206"/>
      <c r="S6" s="207"/>
      <c r="T6" s="10"/>
      <c r="U6" s="11"/>
    </row>
    <row r="7" spans="1:23" ht="14.25" customHeight="1">
      <c r="A7" s="45" t="s">
        <v>238</v>
      </c>
      <c r="B7" s="200"/>
      <c r="C7" s="200"/>
      <c r="D7" s="200"/>
      <c r="E7" s="211"/>
      <c r="F7" s="229"/>
      <c r="G7" s="200"/>
      <c r="H7" s="228"/>
      <c r="I7" s="200"/>
      <c r="J7" s="200"/>
      <c r="K7" s="200"/>
      <c r="L7" s="200"/>
      <c r="M7" s="200"/>
      <c r="N7" s="200"/>
      <c r="O7" s="214"/>
      <c r="P7" s="214"/>
      <c r="Q7" s="215"/>
      <c r="R7" s="208"/>
      <c r="S7" s="209"/>
      <c r="T7" s="10"/>
      <c r="U7" s="11"/>
    </row>
    <row r="8" spans="1:23" ht="14.25" customHeight="1">
      <c r="A8" s="45"/>
      <c r="B8" s="216">
        <v>45607</v>
      </c>
      <c r="C8" s="219" t="s">
        <v>39</v>
      </c>
      <c r="D8" s="219" t="s">
        <v>40</v>
      </c>
      <c r="E8" s="276" t="s">
        <v>72</v>
      </c>
      <c r="F8" s="103" t="s">
        <v>72</v>
      </c>
      <c r="G8" s="100" t="s">
        <v>115</v>
      </c>
      <c r="H8" s="32"/>
      <c r="I8" s="33"/>
      <c r="J8" s="225">
        <v>2</v>
      </c>
      <c r="K8" s="225">
        <v>0.3</v>
      </c>
      <c r="L8" s="225">
        <v>0.8</v>
      </c>
      <c r="M8" s="230">
        <v>0.2</v>
      </c>
      <c r="N8" s="225">
        <v>0</v>
      </c>
      <c r="O8" s="225">
        <v>0.5</v>
      </c>
      <c r="P8" s="225">
        <v>5</v>
      </c>
      <c r="Q8" s="230">
        <f>SUM(J8*70+K8*75+L8*120+M8*25+N8*60+O8*45+P8*4)</f>
        <v>306</v>
      </c>
      <c r="R8" s="235"/>
      <c r="S8" s="236"/>
      <c r="T8" s="10"/>
      <c r="U8" s="11"/>
    </row>
    <row r="9" spans="1:23" ht="14.25" customHeight="1">
      <c r="A9" s="20"/>
      <c r="B9" s="217"/>
      <c r="C9" s="220"/>
      <c r="D9" s="220"/>
      <c r="E9" s="250"/>
      <c r="F9" s="80"/>
      <c r="G9" s="86"/>
      <c r="H9" s="35"/>
      <c r="I9" s="34"/>
      <c r="J9" s="226"/>
      <c r="K9" s="226"/>
      <c r="L9" s="226"/>
      <c r="M9" s="231"/>
      <c r="N9" s="226"/>
      <c r="O9" s="226"/>
      <c r="P9" s="226"/>
      <c r="Q9" s="245"/>
      <c r="R9" s="235"/>
      <c r="S9" s="236"/>
      <c r="T9" s="10"/>
      <c r="U9" s="11"/>
    </row>
    <row r="10" spans="1:23" ht="14.25" customHeight="1">
      <c r="A10" s="20"/>
      <c r="B10" s="217"/>
      <c r="C10" s="220"/>
      <c r="D10" s="220"/>
      <c r="E10" s="251"/>
      <c r="F10" s="43"/>
      <c r="G10" s="88"/>
      <c r="H10" s="37"/>
      <c r="I10" s="36"/>
      <c r="J10" s="226"/>
      <c r="K10" s="226"/>
      <c r="L10" s="226"/>
      <c r="M10" s="231"/>
      <c r="N10" s="226"/>
      <c r="O10" s="226"/>
      <c r="P10" s="226"/>
      <c r="Q10" s="245"/>
      <c r="R10" s="235"/>
      <c r="S10" s="236"/>
      <c r="T10" s="10"/>
      <c r="U10" s="11"/>
    </row>
    <row r="11" spans="1:23" ht="14.25" customHeight="1">
      <c r="A11" s="16"/>
      <c r="B11" s="217"/>
      <c r="C11" s="220"/>
      <c r="D11" s="220"/>
      <c r="E11" s="265" t="s">
        <v>278</v>
      </c>
      <c r="F11" s="42" t="s">
        <v>279</v>
      </c>
      <c r="G11" s="33"/>
      <c r="H11" s="58"/>
      <c r="I11" s="57"/>
      <c r="J11" s="226"/>
      <c r="K11" s="226"/>
      <c r="L11" s="226"/>
      <c r="M11" s="231"/>
      <c r="N11" s="226"/>
      <c r="O11" s="226"/>
      <c r="P11" s="226"/>
      <c r="Q11" s="245"/>
      <c r="R11" s="235"/>
      <c r="S11" s="236"/>
      <c r="U11" s="16"/>
    </row>
    <row r="12" spans="1:23" ht="14.25" customHeight="1">
      <c r="A12" s="5"/>
      <c r="B12" s="217"/>
      <c r="C12" s="220"/>
      <c r="D12" s="220"/>
      <c r="E12" s="266"/>
      <c r="F12" s="39"/>
      <c r="G12" s="18"/>
      <c r="H12" s="56"/>
      <c r="I12" s="57"/>
      <c r="J12" s="226"/>
      <c r="K12" s="226"/>
      <c r="L12" s="226"/>
      <c r="M12" s="231"/>
      <c r="N12" s="226"/>
      <c r="O12" s="226"/>
      <c r="P12" s="226"/>
      <c r="Q12" s="245"/>
      <c r="R12" s="235"/>
      <c r="S12" s="236"/>
      <c r="T12" s="16"/>
      <c r="U12" s="16"/>
    </row>
    <row r="13" spans="1:23" ht="14.25" customHeight="1">
      <c r="A13" s="5"/>
      <c r="B13" s="217"/>
      <c r="C13" s="220"/>
      <c r="D13" s="221"/>
      <c r="E13" s="267"/>
      <c r="F13" s="43"/>
      <c r="G13" s="22"/>
      <c r="H13" s="59"/>
      <c r="I13" s="60"/>
      <c r="J13" s="227"/>
      <c r="K13" s="227"/>
      <c r="L13" s="227"/>
      <c r="M13" s="232"/>
      <c r="N13" s="227"/>
      <c r="O13" s="227"/>
      <c r="P13" s="227"/>
      <c r="Q13" s="245"/>
      <c r="R13" s="237"/>
      <c r="S13" s="238"/>
      <c r="T13" s="16"/>
      <c r="U13" s="16"/>
    </row>
    <row r="14" spans="1:23" ht="14.25" customHeight="1">
      <c r="A14" s="5"/>
      <c r="B14" s="217"/>
      <c r="C14" s="220"/>
      <c r="D14" s="220" t="s">
        <v>41</v>
      </c>
      <c r="E14" s="289" t="s">
        <v>146</v>
      </c>
      <c r="F14" s="99" t="s">
        <v>88</v>
      </c>
      <c r="G14" s="100" t="s">
        <v>184</v>
      </c>
      <c r="H14" s="102"/>
      <c r="I14" s="100"/>
      <c r="J14" s="225">
        <v>0.2</v>
      </c>
      <c r="K14" s="225">
        <v>1</v>
      </c>
      <c r="L14" s="225">
        <v>0</v>
      </c>
      <c r="M14" s="230">
        <v>0.2</v>
      </c>
      <c r="N14" s="225">
        <v>0.5</v>
      </c>
      <c r="O14" s="225">
        <v>0.2</v>
      </c>
      <c r="P14" s="225">
        <v>0</v>
      </c>
      <c r="Q14" s="230">
        <f>SUM(J14*70+K14*75+L14*120+M14*25+N14*60+O14*45+P14*4)</f>
        <v>133</v>
      </c>
      <c r="R14" s="235" t="s">
        <v>56</v>
      </c>
      <c r="S14" s="236"/>
      <c r="T14" s="16"/>
      <c r="U14" s="16"/>
      <c r="V14" s="27"/>
      <c r="W14" s="27"/>
    </row>
    <row r="15" spans="1:23" ht="14.25" customHeight="1">
      <c r="A15" s="5"/>
      <c r="B15" s="217"/>
      <c r="C15" s="220"/>
      <c r="D15" s="220"/>
      <c r="E15" s="247"/>
      <c r="F15" s="39" t="s">
        <v>147</v>
      </c>
      <c r="G15" s="86">
        <v>0.4</v>
      </c>
      <c r="H15" s="35"/>
      <c r="I15" s="86"/>
      <c r="J15" s="226"/>
      <c r="K15" s="226"/>
      <c r="L15" s="226"/>
      <c r="M15" s="231"/>
      <c r="N15" s="226"/>
      <c r="O15" s="226"/>
      <c r="P15" s="226"/>
      <c r="Q15" s="245"/>
      <c r="R15" s="235"/>
      <c r="S15" s="236"/>
      <c r="T15" s="16"/>
      <c r="U15" s="16"/>
      <c r="V15" s="27"/>
      <c r="W15" s="27"/>
    </row>
    <row r="16" spans="1:23" ht="14.25" customHeight="1">
      <c r="A16" s="5"/>
      <c r="B16" s="217"/>
      <c r="C16" s="220"/>
      <c r="D16" s="220"/>
      <c r="E16" s="248"/>
      <c r="F16" s="115"/>
      <c r="G16" s="88"/>
      <c r="H16" s="37"/>
      <c r="I16" s="88"/>
      <c r="J16" s="226"/>
      <c r="K16" s="226"/>
      <c r="L16" s="226"/>
      <c r="M16" s="231"/>
      <c r="N16" s="226"/>
      <c r="O16" s="226"/>
      <c r="P16" s="226"/>
      <c r="Q16" s="245"/>
      <c r="R16" s="235"/>
      <c r="S16" s="236"/>
      <c r="T16" s="16"/>
      <c r="U16" s="16"/>
      <c r="V16" s="27"/>
      <c r="W16" s="27"/>
    </row>
    <row r="17" spans="1:23" ht="14.25" customHeight="1">
      <c r="A17" s="5"/>
      <c r="B17" s="217"/>
      <c r="C17" s="220"/>
      <c r="D17" s="220"/>
      <c r="E17" s="249" t="s">
        <v>47</v>
      </c>
      <c r="F17" s="24" t="s">
        <v>47</v>
      </c>
      <c r="G17" s="14" t="s">
        <v>103</v>
      </c>
      <c r="H17" s="51"/>
      <c r="I17" s="50"/>
      <c r="J17" s="226"/>
      <c r="K17" s="226"/>
      <c r="L17" s="226"/>
      <c r="M17" s="231"/>
      <c r="N17" s="226"/>
      <c r="O17" s="226"/>
      <c r="P17" s="226"/>
      <c r="Q17" s="245"/>
      <c r="R17" s="235"/>
      <c r="S17" s="236"/>
      <c r="T17" s="16"/>
      <c r="U17" s="16"/>
      <c r="V17" s="27"/>
      <c r="W17" s="27"/>
    </row>
    <row r="18" spans="1:23" ht="14.25" customHeight="1">
      <c r="A18" s="5"/>
      <c r="B18" s="217"/>
      <c r="C18" s="220"/>
      <c r="D18" s="220"/>
      <c r="E18" s="250"/>
      <c r="F18" s="25"/>
      <c r="G18" s="18"/>
      <c r="H18" s="54"/>
      <c r="I18" s="50"/>
      <c r="J18" s="226"/>
      <c r="K18" s="226"/>
      <c r="L18" s="226"/>
      <c r="M18" s="231"/>
      <c r="N18" s="226"/>
      <c r="O18" s="226"/>
      <c r="P18" s="226"/>
      <c r="Q18" s="245"/>
      <c r="R18" s="235"/>
      <c r="S18" s="236"/>
      <c r="T18" s="16"/>
      <c r="U18" s="16"/>
      <c r="V18" s="27"/>
      <c r="W18" s="27"/>
    </row>
    <row r="19" spans="1:23" ht="14.25" customHeight="1">
      <c r="A19" s="5"/>
      <c r="B19" s="218"/>
      <c r="C19" s="221"/>
      <c r="D19" s="221"/>
      <c r="E19" s="251"/>
      <c r="F19" s="19"/>
      <c r="G19" s="18"/>
      <c r="H19" s="55"/>
      <c r="I19" s="53"/>
      <c r="J19" s="227"/>
      <c r="K19" s="227"/>
      <c r="L19" s="227"/>
      <c r="M19" s="232"/>
      <c r="N19" s="227"/>
      <c r="O19" s="227"/>
      <c r="P19" s="227"/>
      <c r="Q19" s="245"/>
      <c r="R19" s="237"/>
      <c r="S19" s="238"/>
      <c r="T19" s="16"/>
      <c r="U19" s="16"/>
    </row>
    <row r="20" spans="1:23" ht="14.25" customHeight="1">
      <c r="A20" s="5"/>
      <c r="B20" s="216">
        <v>45608</v>
      </c>
      <c r="C20" s="219" t="s">
        <v>42</v>
      </c>
      <c r="D20" s="219" t="s">
        <v>40</v>
      </c>
      <c r="E20" s="305" t="s">
        <v>142</v>
      </c>
      <c r="F20" s="110" t="s">
        <v>64</v>
      </c>
      <c r="G20" s="106">
        <v>5.0999999999999996</v>
      </c>
      <c r="H20" s="108" t="s">
        <v>61</v>
      </c>
      <c r="I20" s="96">
        <v>0.6</v>
      </c>
      <c r="J20" s="225">
        <v>2.2999999999999998</v>
      </c>
      <c r="K20" s="225">
        <v>0.3</v>
      </c>
      <c r="L20" s="225">
        <v>0</v>
      </c>
      <c r="M20" s="230">
        <v>0.2</v>
      </c>
      <c r="N20" s="225">
        <v>0</v>
      </c>
      <c r="O20" s="225">
        <v>0.3</v>
      </c>
      <c r="P20" s="225">
        <v>0</v>
      </c>
      <c r="Q20" s="230">
        <f>SUM(J20*70+K20*75+L20*120+M20*25+N20*60+O20*45+P20*4)</f>
        <v>202</v>
      </c>
      <c r="R20" s="235"/>
      <c r="S20" s="236"/>
      <c r="T20" s="16"/>
      <c r="U20" s="16"/>
    </row>
    <row r="21" spans="1:23" ht="14.25" customHeight="1">
      <c r="A21" s="5"/>
      <c r="B21" s="217"/>
      <c r="C21" s="220"/>
      <c r="D21" s="220"/>
      <c r="E21" s="253"/>
      <c r="F21" s="62" t="s">
        <v>62</v>
      </c>
      <c r="G21" s="96">
        <v>0.4</v>
      </c>
      <c r="H21" s="58" t="s">
        <v>117</v>
      </c>
      <c r="I21" s="85">
        <v>0.4</v>
      </c>
      <c r="J21" s="226"/>
      <c r="K21" s="226"/>
      <c r="L21" s="226"/>
      <c r="M21" s="231"/>
      <c r="N21" s="226"/>
      <c r="O21" s="226"/>
      <c r="P21" s="226"/>
      <c r="Q21" s="245"/>
      <c r="R21" s="235"/>
      <c r="S21" s="236"/>
      <c r="T21" s="16"/>
      <c r="U21" s="16"/>
    </row>
    <row r="22" spans="1:23" ht="14.25" customHeight="1">
      <c r="A22" s="5"/>
      <c r="B22" s="217"/>
      <c r="C22" s="220"/>
      <c r="D22" s="220"/>
      <c r="E22" s="254"/>
      <c r="F22" s="89" t="s">
        <v>121</v>
      </c>
      <c r="G22" s="90">
        <v>0.3</v>
      </c>
      <c r="H22" s="89" t="s">
        <v>58</v>
      </c>
      <c r="I22" s="90">
        <v>0.4</v>
      </c>
      <c r="J22" s="226"/>
      <c r="K22" s="226"/>
      <c r="L22" s="226"/>
      <c r="M22" s="231"/>
      <c r="N22" s="226"/>
      <c r="O22" s="226"/>
      <c r="P22" s="226"/>
      <c r="Q22" s="245"/>
      <c r="R22" s="235"/>
      <c r="S22" s="236"/>
      <c r="T22" s="16"/>
      <c r="U22" s="16"/>
    </row>
    <row r="23" spans="1:23" ht="14.25" customHeight="1">
      <c r="A23" s="29"/>
      <c r="B23" s="217"/>
      <c r="C23" s="220"/>
      <c r="D23" s="220"/>
      <c r="E23" s="272"/>
      <c r="F23" s="24"/>
      <c r="G23" s="14"/>
      <c r="H23" s="25"/>
      <c r="I23" s="18"/>
      <c r="J23" s="226"/>
      <c r="K23" s="226"/>
      <c r="L23" s="226"/>
      <c r="M23" s="231"/>
      <c r="N23" s="226"/>
      <c r="O23" s="226"/>
      <c r="P23" s="226"/>
      <c r="Q23" s="245"/>
      <c r="R23" s="235"/>
      <c r="S23" s="236"/>
      <c r="T23" s="16"/>
      <c r="U23" s="16"/>
    </row>
    <row r="24" spans="1:23" ht="14.25" customHeight="1">
      <c r="A24" s="30"/>
      <c r="B24" s="217"/>
      <c r="C24" s="220"/>
      <c r="D24" s="220"/>
      <c r="E24" s="273"/>
      <c r="F24" s="25"/>
      <c r="G24" s="18"/>
      <c r="H24" s="24"/>
      <c r="I24" s="18"/>
      <c r="J24" s="226"/>
      <c r="K24" s="226"/>
      <c r="L24" s="226"/>
      <c r="M24" s="231"/>
      <c r="N24" s="226"/>
      <c r="O24" s="226"/>
      <c r="P24" s="226"/>
      <c r="Q24" s="245"/>
      <c r="R24" s="235"/>
      <c r="S24" s="236"/>
      <c r="T24" s="16"/>
      <c r="U24" s="16"/>
    </row>
    <row r="25" spans="1:23" ht="14.25" customHeight="1">
      <c r="A25" s="30"/>
      <c r="B25" s="217"/>
      <c r="C25" s="220"/>
      <c r="D25" s="221"/>
      <c r="E25" s="274"/>
      <c r="F25" s="21"/>
      <c r="G25" s="22"/>
      <c r="H25" s="19"/>
      <c r="I25" s="22"/>
      <c r="J25" s="227"/>
      <c r="K25" s="227"/>
      <c r="L25" s="227"/>
      <c r="M25" s="232"/>
      <c r="N25" s="227"/>
      <c r="O25" s="227"/>
      <c r="P25" s="227"/>
      <c r="Q25" s="245"/>
      <c r="R25" s="237"/>
      <c r="S25" s="238"/>
      <c r="T25" s="16"/>
      <c r="U25" s="16"/>
    </row>
    <row r="26" spans="1:23" ht="14.25" customHeight="1">
      <c r="A26" s="5"/>
      <c r="B26" s="217"/>
      <c r="C26" s="220"/>
      <c r="D26" s="220" t="s">
        <v>41</v>
      </c>
      <c r="E26" s="302" t="s">
        <v>152</v>
      </c>
      <c r="F26" s="61" t="s">
        <v>129</v>
      </c>
      <c r="G26" s="84">
        <v>1.6</v>
      </c>
      <c r="H26" s="32"/>
      <c r="I26" s="33"/>
      <c r="J26" s="225">
        <v>0.6</v>
      </c>
      <c r="K26" s="225">
        <v>1.2</v>
      </c>
      <c r="L26" s="225">
        <v>0</v>
      </c>
      <c r="M26" s="230">
        <v>0.2</v>
      </c>
      <c r="N26" s="225">
        <v>0</v>
      </c>
      <c r="O26" s="225">
        <v>0.2</v>
      </c>
      <c r="P26" s="225">
        <v>0</v>
      </c>
      <c r="Q26" s="230">
        <f>SUM(J26*70+K26*75+L26*120+M26*25+N26*60+O26*45+P26*4)</f>
        <v>146</v>
      </c>
      <c r="R26" s="235"/>
      <c r="S26" s="236"/>
      <c r="T26" s="16"/>
      <c r="U26" s="16"/>
    </row>
    <row r="27" spans="1:23" ht="14.25" customHeight="1">
      <c r="A27" s="5"/>
      <c r="B27" s="217"/>
      <c r="C27" s="220"/>
      <c r="D27" s="220"/>
      <c r="E27" s="303"/>
      <c r="F27" s="116" t="s">
        <v>66</v>
      </c>
      <c r="G27" s="85">
        <v>7.2</v>
      </c>
      <c r="H27" s="35"/>
      <c r="I27" s="34"/>
      <c r="J27" s="226"/>
      <c r="K27" s="226"/>
      <c r="L27" s="226"/>
      <c r="M27" s="231"/>
      <c r="N27" s="226"/>
      <c r="O27" s="226"/>
      <c r="P27" s="226"/>
      <c r="Q27" s="245"/>
      <c r="R27" s="235"/>
      <c r="S27" s="236"/>
      <c r="T27" s="16"/>
      <c r="U27" s="16"/>
    </row>
    <row r="28" spans="1:23" ht="14.25" customHeight="1">
      <c r="A28" s="5"/>
      <c r="B28" s="217"/>
      <c r="C28" s="220"/>
      <c r="D28" s="220"/>
      <c r="E28" s="304"/>
      <c r="F28" s="89"/>
      <c r="G28" s="90"/>
      <c r="H28" s="37"/>
      <c r="I28" s="36"/>
      <c r="J28" s="226"/>
      <c r="K28" s="226"/>
      <c r="L28" s="226"/>
      <c r="M28" s="231"/>
      <c r="N28" s="226"/>
      <c r="O28" s="226"/>
      <c r="P28" s="226"/>
      <c r="Q28" s="245"/>
      <c r="R28" s="235"/>
      <c r="S28" s="236"/>
      <c r="T28" s="16"/>
      <c r="U28" s="16"/>
    </row>
    <row r="29" spans="1:23" ht="14.25" customHeight="1">
      <c r="A29" s="5"/>
      <c r="B29" s="217"/>
      <c r="C29" s="220"/>
      <c r="D29" s="220"/>
      <c r="E29" s="272"/>
      <c r="F29" s="24"/>
      <c r="G29" s="14"/>
      <c r="H29" s="25"/>
      <c r="I29" s="18"/>
      <c r="J29" s="226"/>
      <c r="K29" s="226"/>
      <c r="L29" s="226"/>
      <c r="M29" s="231"/>
      <c r="N29" s="226"/>
      <c r="O29" s="226"/>
      <c r="P29" s="226"/>
      <c r="Q29" s="245"/>
      <c r="R29" s="235"/>
      <c r="S29" s="236"/>
      <c r="T29" s="16"/>
      <c r="U29" s="16"/>
    </row>
    <row r="30" spans="1:23" ht="14.25" customHeight="1">
      <c r="A30" s="5"/>
      <c r="B30" s="217"/>
      <c r="C30" s="220"/>
      <c r="D30" s="220"/>
      <c r="E30" s="273"/>
      <c r="F30" s="25"/>
      <c r="G30" s="18"/>
      <c r="H30" s="24"/>
      <c r="I30" s="18"/>
      <c r="J30" s="226"/>
      <c r="K30" s="226"/>
      <c r="L30" s="226"/>
      <c r="M30" s="231"/>
      <c r="N30" s="226"/>
      <c r="O30" s="226"/>
      <c r="P30" s="226"/>
      <c r="Q30" s="245"/>
      <c r="R30" s="235"/>
      <c r="S30" s="236"/>
      <c r="T30" s="16"/>
      <c r="U30" s="16"/>
    </row>
    <row r="31" spans="1:23" ht="14.25" customHeight="1">
      <c r="A31" s="5"/>
      <c r="B31" s="218"/>
      <c r="C31" s="221"/>
      <c r="D31" s="221"/>
      <c r="E31" s="274"/>
      <c r="F31" s="21"/>
      <c r="G31" s="22"/>
      <c r="H31" s="19"/>
      <c r="I31" s="22"/>
      <c r="J31" s="227"/>
      <c r="K31" s="227"/>
      <c r="L31" s="227"/>
      <c r="M31" s="232"/>
      <c r="N31" s="227"/>
      <c r="O31" s="227"/>
      <c r="P31" s="227"/>
      <c r="Q31" s="245"/>
      <c r="R31" s="237"/>
      <c r="S31" s="238"/>
      <c r="T31" s="16"/>
      <c r="U31" s="16"/>
    </row>
    <row r="32" spans="1:23" ht="14.25" customHeight="1">
      <c r="A32" s="5"/>
      <c r="B32" s="216">
        <v>45609</v>
      </c>
      <c r="C32" s="219" t="s">
        <v>43</v>
      </c>
      <c r="D32" s="219" t="s">
        <v>40</v>
      </c>
      <c r="E32" s="302" t="s">
        <v>193</v>
      </c>
      <c r="F32" s="48" t="s">
        <v>154</v>
      </c>
      <c r="G32" s="92">
        <v>4.0999999999999996</v>
      </c>
      <c r="H32" s="42"/>
      <c r="I32" s="12"/>
      <c r="J32" s="225">
        <v>0</v>
      </c>
      <c r="K32" s="225">
        <v>0.5</v>
      </c>
      <c r="L32" s="225">
        <v>0</v>
      </c>
      <c r="M32" s="230">
        <v>0.2</v>
      </c>
      <c r="N32" s="225">
        <v>0</v>
      </c>
      <c r="O32" s="225">
        <v>0.1</v>
      </c>
      <c r="P32" s="225">
        <v>0</v>
      </c>
      <c r="Q32" s="230">
        <f>SUM(J32*70+K32*75+L32*120+M32*25+N32*60+O32*45+P32*4)</f>
        <v>47</v>
      </c>
      <c r="R32" s="235"/>
      <c r="S32" s="236"/>
      <c r="T32" s="16"/>
      <c r="U32" s="16"/>
    </row>
    <row r="33" spans="1:37" ht="14.25" customHeight="1">
      <c r="A33" s="5"/>
      <c r="B33" s="217"/>
      <c r="C33" s="220"/>
      <c r="D33" s="220"/>
      <c r="E33" s="303"/>
      <c r="F33" s="112" t="s">
        <v>131</v>
      </c>
      <c r="G33" s="94">
        <v>0.1</v>
      </c>
      <c r="H33" s="39"/>
      <c r="I33" s="34"/>
      <c r="J33" s="226"/>
      <c r="K33" s="226"/>
      <c r="L33" s="226"/>
      <c r="M33" s="231"/>
      <c r="N33" s="226"/>
      <c r="O33" s="226"/>
      <c r="P33" s="226"/>
      <c r="Q33" s="245"/>
      <c r="R33" s="235"/>
      <c r="S33" s="236"/>
      <c r="T33" s="16"/>
      <c r="U33" s="16"/>
    </row>
    <row r="34" spans="1:37" ht="14.25" customHeight="1">
      <c r="A34" s="5"/>
      <c r="B34" s="217"/>
      <c r="C34" s="220"/>
      <c r="D34" s="220"/>
      <c r="E34" s="304"/>
      <c r="F34" s="52" t="s">
        <v>62</v>
      </c>
      <c r="G34" s="107">
        <v>1.6</v>
      </c>
      <c r="H34" s="43"/>
      <c r="I34" s="36"/>
      <c r="J34" s="226"/>
      <c r="K34" s="226"/>
      <c r="L34" s="226"/>
      <c r="M34" s="231"/>
      <c r="N34" s="226"/>
      <c r="O34" s="226"/>
      <c r="P34" s="226"/>
      <c r="Q34" s="245"/>
      <c r="R34" s="235"/>
      <c r="S34" s="236"/>
      <c r="T34" s="16"/>
      <c r="U34" s="16"/>
    </row>
    <row r="35" spans="1:37" ht="14.25" customHeight="1">
      <c r="A35" s="5"/>
      <c r="B35" s="217"/>
      <c r="C35" s="220"/>
      <c r="D35" s="220"/>
      <c r="E35" s="239"/>
      <c r="F35" s="26"/>
      <c r="G35" s="14"/>
      <c r="H35" s="25"/>
      <c r="I35" s="18"/>
      <c r="J35" s="226"/>
      <c r="K35" s="226"/>
      <c r="L35" s="226"/>
      <c r="M35" s="231"/>
      <c r="N35" s="226"/>
      <c r="O35" s="226"/>
      <c r="P35" s="226"/>
      <c r="Q35" s="245"/>
      <c r="R35" s="235"/>
      <c r="S35" s="236"/>
      <c r="T35" s="16"/>
      <c r="U35" s="16"/>
    </row>
    <row r="36" spans="1:37" ht="14.25" customHeight="1">
      <c r="A36" s="5"/>
      <c r="B36" s="217"/>
      <c r="C36" s="220"/>
      <c r="D36" s="220"/>
      <c r="E36" s="240"/>
      <c r="F36" s="25"/>
      <c r="G36" s="18"/>
      <c r="H36" s="24"/>
      <c r="I36" s="18"/>
      <c r="J36" s="226"/>
      <c r="K36" s="226"/>
      <c r="L36" s="226"/>
      <c r="M36" s="231"/>
      <c r="N36" s="226"/>
      <c r="O36" s="226"/>
      <c r="P36" s="226"/>
      <c r="Q36" s="245"/>
      <c r="R36" s="235"/>
      <c r="S36" s="236"/>
      <c r="T36" s="16"/>
      <c r="U36" s="16"/>
    </row>
    <row r="37" spans="1:37" ht="14.25" customHeight="1">
      <c r="A37" s="5"/>
      <c r="B37" s="217"/>
      <c r="C37" s="220"/>
      <c r="D37" s="221"/>
      <c r="E37" s="241"/>
      <c r="F37" s="21"/>
      <c r="G37" s="22"/>
      <c r="H37" s="19"/>
      <c r="I37" s="22"/>
      <c r="J37" s="227"/>
      <c r="K37" s="227"/>
      <c r="L37" s="227"/>
      <c r="M37" s="232"/>
      <c r="N37" s="227"/>
      <c r="O37" s="227"/>
      <c r="P37" s="227"/>
      <c r="Q37" s="245"/>
      <c r="R37" s="237"/>
      <c r="S37" s="238"/>
      <c r="T37" s="16"/>
      <c r="U37" s="16"/>
    </row>
    <row r="38" spans="1:37" ht="14.25" customHeight="1">
      <c r="A38" s="5"/>
      <c r="B38" s="217"/>
      <c r="C38" s="220"/>
      <c r="D38" s="220" t="s">
        <v>41</v>
      </c>
      <c r="E38" s="249" t="s">
        <v>118</v>
      </c>
      <c r="F38" s="63" t="s">
        <v>118</v>
      </c>
      <c r="G38" s="83" t="s">
        <v>194</v>
      </c>
      <c r="H38" s="26"/>
      <c r="I38" s="18"/>
      <c r="J38" s="225">
        <v>2</v>
      </c>
      <c r="K38" s="225">
        <v>0</v>
      </c>
      <c r="L38" s="225">
        <v>0</v>
      </c>
      <c r="M38" s="225">
        <v>0.1</v>
      </c>
      <c r="N38" s="225">
        <v>0</v>
      </c>
      <c r="O38" s="225">
        <v>1</v>
      </c>
      <c r="P38" s="225">
        <v>0</v>
      </c>
      <c r="Q38" s="230">
        <f>SUM(J38*70+K38*75+L38*120+M38*25+N38*60+O38*45+P38*4)</f>
        <v>187.5</v>
      </c>
      <c r="R38" s="235"/>
      <c r="S38" s="236"/>
      <c r="T38" s="16"/>
      <c r="U38" s="16"/>
    </row>
    <row r="39" spans="1:37" ht="14.25" customHeight="1">
      <c r="A39" s="5"/>
      <c r="B39" s="217"/>
      <c r="C39" s="220"/>
      <c r="D39" s="220"/>
      <c r="E39" s="250"/>
      <c r="F39" s="39"/>
      <c r="G39" s="86"/>
      <c r="H39" s="25"/>
      <c r="I39" s="18"/>
      <c r="J39" s="226"/>
      <c r="K39" s="226"/>
      <c r="L39" s="226"/>
      <c r="M39" s="226"/>
      <c r="N39" s="226"/>
      <c r="O39" s="226"/>
      <c r="P39" s="226"/>
      <c r="Q39" s="245"/>
      <c r="R39" s="235"/>
      <c r="S39" s="236"/>
      <c r="T39" s="16"/>
      <c r="U39" s="16"/>
    </row>
    <row r="40" spans="1:37" ht="14.25" customHeight="1">
      <c r="A40" s="5"/>
      <c r="B40" s="217"/>
      <c r="C40" s="220"/>
      <c r="D40" s="220"/>
      <c r="E40" s="251"/>
      <c r="F40" s="43"/>
      <c r="G40" s="88"/>
      <c r="H40" s="21"/>
      <c r="I40" s="22"/>
      <c r="J40" s="226"/>
      <c r="K40" s="226"/>
      <c r="L40" s="226"/>
      <c r="M40" s="226"/>
      <c r="N40" s="226"/>
      <c r="O40" s="226"/>
      <c r="P40" s="226"/>
      <c r="Q40" s="245"/>
      <c r="R40" s="235"/>
      <c r="S40" s="236"/>
      <c r="T40" s="16"/>
      <c r="U40" s="16"/>
    </row>
    <row r="41" spans="1:37" ht="14.25" customHeight="1">
      <c r="A41" s="5"/>
      <c r="B41" s="217"/>
      <c r="C41" s="220"/>
      <c r="D41" s="220"/>
      <c r="E41" s="268" t="s">
        <v>245</v>
      </c>
      <c r="F41" s="150" t="s">
        <v>246</v>
      </c>
      <c r="G41" s="143" t="s">
        <v>247</v>
      </c>
      <c r="H41" s="25"/>
      <c r="I41" s="14"/>
      <c r="J41" s="226"/>
      <c r="K41" s="226"/>
      <c r="L41" s="226"/>
      <c r="M41" s="226"/>
      <c r="N41" s="226"/>
      <c r="O41" s="226"/>
      <c r="P41" s="226"/>
      <c r="Q41" s="245"/>
      <c r="R41" s="235"/>
      <c r="S41" s="236"/>
      <c r="T41" s="16"/>
      <c r="U41" s="16"/>
    </row>
    <row r="42" spans="1:37" ht="14.25" customHeight="1">
      <c r="A42" s="5"/>
      <c r="B42" s="217"/>
      <c r="C42" s="220"/>
      <c r="D42" s="220"/>
      <c r="E42" s="269"/>
      <c r="F42" s="134"/>
      <c r="G42" s="146"/>
      <c r="H42" s="25"/>
      <c r="I42" s="18"/>
      <c r="J42" s="226"/>
      <c r="K42" s="226"/>
      <c r="L42" s="226"/>
      <c r="M42" s="226"/>
      <c r="N42" s="226"/>
      <c r="O42" s="226"/>
      <c r="P42" s="226"/>
      <c r="Q42" s="245"/>
      <c r="R42" s="235"/>
      <c r="S42" s="236"/>
      <c r="T42" s="16"/>
      <c r="U42" s="16"/>
    </row>
    <row r="43" spans="1:37" ht="14.25" customHeight="1">
      <c r="A43" s="5"/>
      <c r="B43" s="218"/>
      <c r="C43" s="221"/>
      <c r="D43" s="221"/>
      <c r="E43" s="270"/>
      <c r="F43" s="136"/>
      <c r="G43" s="148"/>
      <c r="H43" s="21"/>
      <c r="I43" s="22"/>
      <c r="J43" s="227"/>
      <c r="K43" s="227"/>
      <c r="L43" s="227"/>
      <c r="M43" s="227"/>
      <c r="N43" s="227"/>
      <c r="O43" s="227"/>
      <c r="P43" s="227"/>
      <c r="Q43" s="245"/>
      <c r="R43" s="237"/>
      <c r="S43" s="238"/>
      <c r="T43" s="16"/>
      <c r="U43" s="16"/>
    </row>
    <row r="44" spans="1:37" ht="14.25" customHeight="1">
      <c r="A44" s="5"/>
      <c r="B44" s="216">
        <v>45610</v>
      </c>
      <c r="C44" s="271" t="s">
        <v>44</v>
      </c>
      <c r="D44" s="219" t="s">
        <v>40</v>
      </c>
      <c r="E44" s="299" t="s">
        <v>127</v>
      </c>
      <c r="F44" s="110" t="s">
        <v>63</v>
      </c>
      <c r="G44" s="111">
        <v>0.1</v>
      </c>
      <c r="H44" s="105" t="s">
        <v>218</v>
      </c>
      <c r="I44" s="94">
        <v>2.4</v>
      </c>
      <c r="J44" s="225">
        <v>1.5</v>
      </c>
      <c r="K44" s="225">
        <v>0.9</v>
      </c>
      <c r="L44" s="225">
        <v>0</v>
      </c>
      <c r="M44" s="230">
        <v>0.3</v>
      </c>
      <c r="N44" s="225">
        <v>0</v>
      </c>
      <c r="O44" s="225">
        <v>0.2</v>
      </c>
      <c r="P44" s="225">
        <v>0</v>
      </c>
      <c r="Q44" s="230">
        <f>SUM(J44*70+K44*75+L44*120+M44*25+N44*60+O44*45+P44*4)</f>
        <v>189</v>
      </c>
      <c r="R44" s="235"/>
      <c r="S44" s="236"/>
      <c r="T44" s="16"/>
      <c r="U44" s="16"/>
    </row>
    <row r="45" spans="1:37" ht="14.25" customHeight="1">
      <c r="A45" s="5"/>
      <c r="B45" s="217"/>
      <c r="C45" s="220"/>
      <c r="D45" s="220"/>
      <c r="E45" s="300"/>
      <c r="F45" s="151" t="s">
        <v>116</v>
      </c>
      <c r="G45" s="152">
        <v>0.6</v>
      </c>
      <c r="H45" s="51" t="s">
        <v>87</v>
      </c>
      <c r="I45" s="94">
        <v>0.1</v>
      </c>
      <c r="J45" s="226"/>
      <c r="K45" s="226"/>
      <c r="L45" s="226"/>
      <c r="M45" s="231"/>
      <c r="N45" s="226"/>
      <c r="O45" s="226"/>
      <c r="P45" s="226"/>
      <c r="Q45" s="245"/>
      <c r="R45" s="235"/>
      <c r="S45" s="236"/>
      <c r="T45" s="16"/>
      <c r="U45" s="16"/>
    </row>
    <row r="46" spans="1:37" ht="14.25" customHeight="1">
      <c r="A46" s="5"/>
      <c r="B46" s="217"/>
      <c r="C46" s="220"/>
      <c r="D46" s="220"/>
      <c r="E46" s="301"/>
      <c r="F46" s="153" t="s">
        <v>58</v>
      </c>
      <c r="G46" s="154">
        <v>0.3</v>
      </c>
      <c r="H46" s="52" t="s">
        <v>128</v>
      </c>
      <c r="I46" s="114">
        <v>0.4</v>
      </c>
      <c r="J46" s="226"/>
      <c r="K46" s="226"/>
      <c r="L46" s="226"/>
      <c r="M46" s="231"/>
      <c r="N46" s="226"/>
      <c r="O46" s="226"/>
      <c r="P46" s="226"/>
      <c r="Q46" s="245"/>
      <c r="R46" s="235"/>
      <c r="S46" s="236"/>
      <c r="T46" s="16"/>
      <c r="U46" s="16"/>
    </row>
    <row r="47" spans="1:37" ht="14.25" customHeight="1">
      <c r="A47" s="5"/>
      <c r="B47" s="217"/>
      <c r="C47" s="220"/>
      <c r="D47" s="220"/>
      <c r="E47" s="272"/>
      <c r="F47" s="138"/>
      <c r="G47" s="145"/>
      <c r="H47" s="25"/>
      <c r="I47" s="18"/>
      <c r="J47" s="226"/>
      <c r="K47" s="226"/>
      <c r="L47" s="226"/>
      <c r="M47" s="231"/>
      <c r="N47" s="226"/>
      <c r="O47" s="226"/>
      <c r="P47" s="226"/>
      <c r="Q47" s="245"/>
      <c r="R47" s="235"/>
      <c r="S47" s="236"/>
      <c r="T47" s="16"/>
      <c r="U47" s="16"/>
    </row>
    <row r="48" spans="1:37" ht="14.25" customHeight="1">
      <c r="A48" s="5"/>
      <c r="B48" s="217"/>
      <c r="C48" s="220"/>
      <c r="D48" s="220"/>
      <c r="E48" s="273"/>
      <c r="F48" s="129"/>
      <c r="G48" s="140"/>
      <c r="H48" s="24"/>
      <c r="I48" s="18"/>
      <c r="J48" s="226"/>
      <c r="K48" s="226"/>
      <c r="L48" s="226"/>
      <c r="M48" s="231"/>
      <c r="N48" s="226"/>
      <c r="O48" s="226"/>
      <c r="P48" s="226"/>
      <c r="Q48" s="245"/>
      <c r="R48" s="235"/>
      <c r="S48" s="236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217"/>
      <c r="C49" s="220"/>
      <c r="D49" s="221"/>
      <c r="E49" s="274"/>
      <c r="F49" s="131"/>
      <c r="G49" s="144"/>
      <c r="H49" s="19"/>
      <c r="I49" s="22"/>
      <c r="J49" s="227"/>
      <c r="K49" s="227"/>
      <c r="L49" s="227"/>
      <c r="M49" s="232"/>
      <c r="N49" s="227"/>
      <c r="O49" s="227"/>
      <c r="P49" s="227"/>
      <c r="Q49" s="245"/>
      <c r="R49" s="237"/>
      <c r="S49" s="238"/>
    </row>
    <row r="50" spans="2:19" ht="14.25" customHeight="1">
      <c r="B50" s="217"/>
      <c r="C50" s="220"/>
      <c r="D50" s="220" t="s">
        <v>41</v>
      </c>
      <c r="E50" s="272" t="s">
        <v>46</v>
      </c>
      <c r="F50" s="142" t="s">
        <v>47</v>
      </c>
      <c r="G50" s="143" t="s">
        <v>284</v>
      </c>
      <c r="H50" s="125" t="s">
        <v>285</v>
      </c>
      <c r="I50" s="14"/>
      <c r="J50" s="225">
        <v>0</v>
      </c>
      <c r="K50" s="225">
        <v>0</v>
      </c>
      <c r="L50" s="225">
        <v>0</v>
      </c>
      <c r="M50" s="230">
        <v>0</v>
      </c>
      <c r="N50" s="225">
        <v>1.1000000000000001</v>
      </c>
      <c r="O50" s="225">
        <v>0</v>
      </c>
      <c r="P50" s="225">
        <v>0</v>
      </c>
      <c r="Q50" s="230">
        <f>SUM(J50*70+K50*75+L50*120+M50*25+N50*60+O50*45+P50*4)</f>
        <v>66</v>
      </c>
      <c r="R50" s="296" t="s">
        <v>48</v>
      </c>
      <c r="S50" s="297"/>
    </row>
    <row r="51" spans="2:19" ht="14.25" customHeight="1">
      <c r="B51" s="217"/>
      <c r="C51" s="220"/>
      <c r="D51" s="220"/>
      <c r="E51" s="273"/>
      <c r="F51" s="129"/>
      <c r="G51" s="140"/>
      <c r="H51" s="19"/>
      <c r="I51" s="18"/>
      <c r="J51" s="226"/>
      <c r="K51" s="226"/>
      <c r="L51" s="226"/>
      <c r="M51" s="231"/>
      <c r="N51" s="226"/>
      <c r="O51" s="226"/>
      <c r="P51" s="226"/>
      <c r="Q51" s="245"/>
      <c r="R51" s="235"/>
      <c r="S51" s="236"/>
    </row>
    <row r="52" spans="2:19" ht="14.25" customHeight="1">
      <c r="B52" s="217"/>
      <c r="C52" s="220"/>
      <c r="D52" s="220"/>
      <c r="E52" s="274"/>
      <c r="F52" s="131"/>
      <c r="G52" s="144"/>
      <c r="H52" s="23"/>
      <c r="I52" s="22"/>
      <c r="J52" s="226"/>
      <c r="K52" s="226"/>
      <c r="L52" s="226"/>
      <c r="M52" s="231"/>
      <c r="N52" s="226"/>
      <c r="O52" s="226"/>
      <c r="P52" s="226"/>
      <c r="Q52" s="245"/>
      <c r="R52" s="235"/>
      <c r="S52" s="236"/>
    </row>
    <row r="53" spans="2:19" ht="14.25" customHeight="1">
      <c r="B53" s="217"/>
      <c r="C53" s="220"/>
      <c r="D53" s="220"/>
      <c r="E53" s="272"/>
      <c r="F53" s="138"/>
      <c r="G53" s="145"/>
      <c r="H53" s="25"/>
      <c r="I53" s="18"/>
      <c r="J53" s="226"/>
      <c r="K53" s="226"/>
      <c r="L53" s="226"/>
      <c r="M53" s="231"/>
      <c r="N53" s="226"/>
      <c r="O53" s="226"/>
      <c r="P53" s="226"/>
      <c r="Q53" s="245"/>
      <c r="R53" s="235"/>
      <c r="S53" s="236"/>
    </row>
    <row r="54" spans="2:19" ht="14.25" customHeight="1">
      <c r="B54" s="217"/>
      <c r="C54" s="220"/>
      <c r="D54" s="220"/>
      <c r="E54" s="273"/>
      <c r="F54" s="129"/>
      <c r="G54" s="140"/>
      <c r="H54" s="24"/>
      <c r="I54" s="18"/>
      <c r="J54" s="226"/>
      <c r="K54" s="226"/>
      <c r="L54" s="226"/>
      <c r="M54" s="231"/>
      <c r="N54" s="226"/>
      <c r="O54" s="226"/>
      <c r="P54" s="226"/>
      <c r="Q54" s="245"/>
      <c r="R54" s="235"/>
      <c r="S54" s="236"/>
    </row>
    <row r="55" spans="2:19" ht="14.25" customHeight="1">
      <c r="B55" s="218"/>
      <c r="C55" s="221"/>
      <c r="D55" s="221"/>
      <c r="E55" s="274"/>
      <c r="F55" s="131"/>
      <c r="G55" s="144"/>
      <c r="H55" s="19"/>
      <c r="I55" s="22"/>
      <c r="J55" s="227"/>
      <c r="K55" s="227"/>
      <c r="L55" s="227"/>
      <c r="M55" s="232"/>
      <c r="N55" s="227"/>
      <c r="O55" s="227"/>
      <c r="P55" s="227"/>
      <c r="Q55" s="245"/>
      <c r="R55" s="237"/>
      <c r="S55" s="238"/>
    </row>
    <row r="56" spans="2:19" ht="14.25" customHeight="1">
      <c r="B56" s="216">
        <v>45611</v>
      </c>
      <c r="C56" s="271" t="s">
        <v>49</v>
      </c>
      <c r="D56" s="219" t="s">
        <v>40</v>
      </c>
      <c r="E56" s="268" t="s">
        <v>99</v>
      </c>
      <c r="F56" s="142" t="s">
        <v>99</v>
      </c>
      <c r="G56" s="155" t="s">
        <v>248</v>
      </c>
      <c r="H56" s="105"/>
      <c r="I56" s="94"/>
      <c r="J56" s="225">
        <v>1</v>
      </c>
      <c r="K56" s="225">
        <v>0.8</v>
      </c>
      <c r="L56" s="225">
        <v>0.6</v>
      </c>
      <c r="M56" s="225">
        <v>0</v>
      </c>
      <c r="N56" s="225">
        <v>0</v>
      </c>
      <c r="O56" s="225">
        <v>0.3</v>
      </c>
      <c r="P56" s="225">
        <v>0</v>
      </c>
      <c r="Q56" s="230">
        <f>SUM(J56*70+K56*75+L56*120+M56*25+N56*60+O56*45+P56*4)</f>
        <v>215.5</v>
      </c>
      <c r="R56" s="296"/>
      <c r="S56" s="297"/>
    </row>
    <row r="57" spans="2:19" ht="14.25" customHeight="1">
      <c r="B57" s="217"/>
      <c r="C57" s="220"/>
      <c r="D57" s="220"/>
      <c r="E57" s="269"/>
      <c r="F57" s="129"/>
      <c r="G57" s="130"/>
      <c r="H57" s="51"/>
      <c r="I57" s="94"/>
      <c r="J57" s="226"/>
      <c r="K57" s="226"/>
      <c r="L57" s="226"/>
      <c r="M57" s="226"/>
      <c r="N57" s="226"/>
      <c r="O57" s="226"/>
      <c r="P57" s="226"/>
      <c r="Q57" s="245"/>
      <c r="R57" s="235"/>
      <c r="S57" s="236"/>
    </row>
    <row r="58" spans="2:19" ht="14.25" customHeight="1">
      <c r="B58" s="217"/>
      <c r="C58" s="220"/>
      <c r="D58" s="220"/>
      <c r="E58" s="270"/>
      <c r="F58" s="131"/>
      <c r="G58" s="132"/>
      <c r="H58" s="52"/>
      <c r="I58" s="107"/>
      <c r="J58" s="226"/>
      <c r="K58" s="226"/>
      <c r="L58" s="226"/>
      <c r="M58" s="226"/>
      <c r="N58" s="226"/>
      <c r="O58" s="226"/>
      <c r="P58" s="226"/>
      <c r="Q58" s="245"/>
      <c r="R58" s="235"/>
      <c r="S58" s="236"/>
    </row>
    <row r="59" spans="2:19" ht="14.25" customHeight="1">
      <c r="B59" s="217"/>
      <c r="C59" s="220"/>
      <c r="D59" s="220"/>
      <c r="E59" s="268" t="s">
        <v>112</v>
      </c>
      <c r="F59" s="150" t="s">
        <v>112</v>
      </c>
      <c r="G59" s="143" t="s">
        <v>212</v>
      </c>
      <c r="H59" s="39"/>
      <c r="I59" s="34"/>
      <c r="J59" s="226"/>
      <c r="K59" s="226"/>
      <c r="L59" s="226"/>
      <c r="M59" s="226"/>
      <c r="N59" s="226"/>
      <c r="O59" s="226"/>
      <c r="P59" s="226"/>
      <c r="Q59" s="245"/>
      <c r="R59" s="235"/>
      <c r="S59" s="236"/>
    </row>
    <row r="60" spans="2:19" ht="14.25" customHeight="1">
      <c r="B60" s="217"/>
      <c r="C60" s="220"/>
      <c r="D60" s="220"/>
      <c r="E60" s="269"/>
      <c r="F60" s="134"/>
      <c r="G60" s="146"/>
      <c r="H60" s="40"/>
      <c r="I60" s="34"/>
      <c r="J60" s="226"/>
      <c r="K60" s="226"/>
      <c r="L60" s="226"/>
      <c r="M60" s="226"/>
      <c r="N60" s="226"/>
      <c r="O60" s="226"/>
      <c r="P60" s="226"/>
      <c r="Q60" s="245"/>
      <c r="R60" s="235"/>
      <c r="S60" s="236"/>
    </row>
    <row r="61" spans="2:19" ht="14.25" customHeight="1">
      <c r="B61" s="217"/>
      <c r="C61" s="220"/>
      <c r="D61" s="221"/>
      <c r="E61" s="270"/>
      <c r="F61" s="136"/>
      <c r="G61" s="148"/>
      <c r="H61" s="35"/>
      <c r="I61" s="36"/>
      <c r="J61" s="227"/>
      <c r="K61" s="227"/>
      <c r="L61" s="227"/>
      <c r="M61" s="227"/>
      <c r="N61" s="227"/>
      <c r="O61" s="227"/>
      <c r="P61" s="227"/>
      <c r="Q61" s="245"/>
      <c r="R61" s="237"/>
      <c r="S61" s="238"/>
    </row>
    <row r="62" spans="2:19" ht="14.25" customHeight="1">
      <c r="B62" s="217"/>
      <c r="C62" s="220"/>
      <c r="D62" s="220" t="s">
        <v>41</v>
      </c>
      <c r="E62" s="298" t="s">
        <v>249</v>
      </c>
      <c r="F62" s="118" t="s">
        <v>144</v>
      </c>
      <c r="G62" s="156">
        <v>1</v>
      </c>
      <c r="H62" s="32"/>
      <c r="I62" s="33"/>
      <c r="J62" s="225">
        <v>1</v>
      </c>
      <c r="K62" s="225">
        <v>0</v>
      </c>
      <c r="L62" s="225">
        <v>0</v>
      </c>
      <c r="M62" s="230">
        <v>0</v>
      </c>
      <c r="N62" s="225">
        <v>0.5</v>
      </c>
      <c r="O62" s="225">
        <v>0</v>
      </c>
      <c r="P62" s="225">
        <v>10</v>
      </c>
      <c r="Q62" s="230">
        <f>SUM(J62*70+K62*75+L62*120+M62*25+N62*60+O62*45+P62*4)</f>
        <v>140</v>
      </c>
      <c r="R62" s="235" t="s">
        <v>56</v>
      </c>
      <c r="S62" s="236"/>
    </row>
    <row r="63" spans="2:19" ht="14.25" customHeight="1">
      <c r="B63" s="217"/>
      <c r="C63" s="220"/>
      <c r="D63" s="220"/>
      <c r="E63" s="243"/>
      <c r="F63" s="157" t="s">
        <v>250</v>
      </c>
      <c r="G63" s="130" t="s">
        <v>251</v>
      </c>
      <c r="H63" s="35"/>
      <c r="I63" s="34"/>
      <c r="J63" s="226"/>
      <c r="K63" s="226"/>
      <c r="L63" s="226"/>
      <c r="M63" s="231"/>
      <c r="N63" s="226"/>
      <c r="O63" s="226"/>
      <c r="P63" s="226"/>
      <c r="Q63" s="245"/>
      <c r="R63" s="235"/>
      <c r="S63" s="236"/>
    </row>
    <row r="64" spans="2:19" ht="14.25" customHeight="1">
      <c r="B64" s="217"/>
      <c r="C64" s="220"/>
      <c r="D64" s="220"/>
      <c r="E64" s="244"/>
      <c r="F64" s="131"/>
      <c r="G64" s="132"/>
      <c r="H64" s="37"/>
      <c r="I64" s="36"/>
      <c r="J64" s="226"/>
      <c r="K64" s="226"/>
      <c r="L64" s="226"/>
      <c r="M64" s="231"/>
      <c r="N64" s="226"/>
      <c r="O64" s="226"/>
      <c r="P64" s="226"/>
      <c r="Q64" s="245"/>
      <c r="R64" s="235"/>
      <c r="S64" s="236"/>
    </row>
    <row r="65" spans="2:19" ht="14.25" customHeight="1">
      <c r="B65" s="217"/>
      <c r="C65" s="220"/>
      <c r="D65" s="220"/>
      <c r="E65" s="249" t="s">
        <v>47</v>
      </c>
      <c r="F65" s="24" t="s">
        <v>47</v>
      </c>
      <c r="G65" s="14" t="s">
        <v>103</v>
      </c>
      <c r="H65" s="25"/>
      <c r="I65" s="14"/>
      <c r="J65" s="226"/>
      <c r="K65" s="226"/>
      <c r="L65" s="226"/>
      <c r="M65" s="231"/>
      <c r="N65" s="226"/>
      <c r="O65" s="226"/>
      <c r="P65" s="226"/>
      <c r="Q65" s="245"/>
      <c r="R65" s="235"/>
      <c r="S65" s="236"/>
    </row>
    <row r="66" spans="2:19" ht="14.25" customHeight="1">
      <c r="B66" s="217"/>
      <c r="C66" s="220"/>
      <c r="D66" s="220"/>
      <c r="E66" s="250"/>
      <c r="F66" s="25"/>
      <c r="G66" s="18"/>
      <c r="H66" s="25"/>
      <c r="I66" s="18"/>
      <c r="J66" s="226"/>
      <c r="K66" s="226"/>
      <c r="L66" s="226"/>
      <c r="M66" s="231"/>
      <c r="N66" s="226"/>
      <c r="O66" s="226"/>
      <c r="P66" s="226"/>
      <c r="Q66" s="245"/>
      <c r="R66" s="235"/>
      <c r="S66" s="236"/>
    </row>
    <row r="67" spans="2:19" ht="14.25" customHeight="1">
      <c r="B67" s="218"/>
      <c r="C67" s="221"/>
      <c r="D67" s="221"/>
      <c r="E67" s="251"/>
      <c r="F67" s="19"/>
      <c r="G67" s="18"/>
      <c r="H67" s="21"/>
      <c r="I67" s="22"/>
      <c r="J67" s="227"/>
      <c r="K67" s="227"/>
      <c r="L67" s="227"/>
      <c r="M67" s="232"/>
      <c r="N67" s="227"/>
      <c r="O67" s="227"/>
      <c r="P67" s="227"/>
      <c r="Q67" s="245"/>
      <c r="R67" s="237"/>
      <c r="S67" s="238"/>
    </row>
    <row r="68" spans="2:19" ht="14.25" customHeight="1">
      <c r="B68" s="216">
        <v>45612</v>
      </c>
      <c r="C68" s="271" t="s">
        <v>75</v>
      </c>
      <c r="D68" s="219" t="s">
        <v>40</v>
      </c>
      <c r="E68" s="265" t="s">
        <v>213</v>
      </c>
      <c r="F68" s="26" t="s">
        <v>237</v>
      </c>
      <c r="G68" s="93"/>
      <c r="H68" s="105"/>
      <c r="I68" s="94"/>
      <c r="J68" s="225">
        <v>2.2000000000000002</v>
      </c>
      <c r="K68" s="225">
        <v>1</v>
      </c>
      <c r="L68" s="225">
        <v>0.6</v>
      </c>
      <c r="M68" s="225">
        <v>0.1</v>
      </c>
      <c r="N68" s="225">
        <v>0</v>
      </c>
      <c r="O68" s="225">
        <v>0.3</v>
      </c>
      <c r="P68" s="225">
        <v>0</v>
      </c>
      <c r="Q68" s="230">
        <f>SUM(J68*70+K68*75+L68*120+M68*25+N68*60+O68*45+P68*4)</f>
        <v>317</v>
      </c>
      <c r="R68" s="296"/>
      <c r="S68" s="297"/>
    </row>
    <row r="69" spans="2:19" ht="14.25" customHeight="1">
      <c r="B69" s="217"/>
      <c r="C69" s="220"/>
      <c r="D69" s="220"/>
      <c r="E69" s="266"/>
      <c r="F69" s="25"/>
      <c r="G69" s="87"/>
      <c r="H69" s="51"/>
      <c r="I69" s="94"/>
      <c r="J69" s="226"/>
      <c r="K69" s="226"/>
      <c r="L69" s="226"/>
      <c r="M69" s="226"/>
      <c r="N69" s="226"/>
      <c r="O69" s="226"/>
      <c r="P69" s="226"/>
      <c r="Q69" s="245"/>
      <c r="R69" s="235"/>
      <c r="S69" s="236"/>
    </row>
    <row r="70" spans="2:19" ht="14.25" customHeight="1">
      <c r="B70" s="217"/>
      <c r="C70" s="220"/>
      <c r="D70" s="220"/>
      <c r="E70" s="267"/>
      <c r="F70" s="21"/>
      <c r="G70" s="91"/>
      <c r="H70" s="52"/>
      <c r="I70" s="107"/>
      <c r="J70" s="226"/>
      <c r="K70" s="226"/>
      <c r="L70" s="226"/>
      <c r="M70" s="226"/>
      <c r="N70" s="226"/>
      <c r="O70" s="226"/>
      <c r="P70" s="226"/>
      <c r="Q70" s="245"/>
      <c r="R70" s="235"/>
      <c r="S70" s="236"/>
    </row>
    <row r="71" spans="2:19" ht="14.25" customHeight="1">
      <c r="B71" s="217"/>
      <c r="C71" s="220"/>
      <c r="D71" s="220"/>
      <c r="E71" s="268" t="s">
        <v>214</v>
      </c>
      <c r="F71" s="40"/>
      <c r="G71" s="33"/>
      <c r="H71" s="39"/>
      <c r="I71" s="34"/>
      <c r="J71" s="226"/>
      <c r="K71" s="226"/>
      <c r="L71" s="226"/>
      <c r="M71" s="226"/>
      <c r="N71" s="226"/>
      <c r="O71" s="226"/>
      <c r="P71" s="226"/>
      <c r="Q71" s="245"/>
      <c r="R71" s="235"/>
      <c r="S71" s="236"/>
    </row>
    <row r="72" spans="2:19" ht="14.25" customHeight="1">
      <c r="B72" s="217"/>
      <c r="C72" s="220"/>
      <c r="D72" s="220"/>
      <c r="E72" s="269"/>
      <c r="F72" s="39"/>
      <c r="G72" s="34"/>
      <c r="H72" s="40"/>
      <c r="I72" s="34"/>
      <c r="J72" s="226"/>
      <c r="K72" s="226"/>
      <c r="L72" s="226"/>
      <c r="M72" s="226"/>
      <c r="N72" s="226"/>
      <c r="O72" s="226"/>
      <c r="P72" s="226"/>
      <c r="Q72" s="245"/>
      <c r="R72" s="235"/>
      <c r="S72" s="236"/>
    </row>
    <row r="73" spans="2:19" ht="14.25" customHeight="1">
      <c r="B73" s="217"/>
      <c r="C73" s="220"/>
      <c r="D73" s="221"/>
      <c r="E73" s="270"/>
      <c r="F73" s="43"/>
      <c r="G73" s="36"/>
      <c r="H73" s="35"/>
      <c r="I73" s="36"/>
      <c r="J73" s="227"/>
      <c r="K73" s="227"/>
      <c r="L73" s="227"/>
      <c r="M73" s="227"/>
      <c r="N73" s="227"/>
      <c r="O73" s="227"/>
      <c r="P73" s="227"/>
      <c r="Q73" s="245"/>
      <c r="R73" s="237"/>
      <c r="S73" s="238"/>
    </row>
    <row r="74" spans="2:19" ht="14.25" customHeight="1">
      <c r="B74" s="217"/>
      <c r="C74" s="220"/>
      <c r="D74" s="220" t="s">
        <v>41</v>
      </c>
      <c r="E74" s="298" t="s">
        <v>235</v>
      </c>
      <c r="F74" s="118"/>
      <c r="G74" s="104"/>
      <c r="H74" s="32"/>
      <c r="I74" s="33"/>
      <c r="J74" s="225">
        <v>0</v>
      </c>
      <c r="K74" s="225">
        <v>0</v>
      </c>
      <c r="L74" s="225">
        <v>0</v>
      </c>
      <c r="M74" s="230">
        <v>0</v>
      </c>
      <c r="N74" s="225">
        <v>0.5</v>
      </c>
      <c r="O74" s="225">
        <v>0</v>
      </c>
      <c r="P74" s="225">
        <v>0</v>
      </c>
      <c r="Q74" s="230">
        <f>SUM(J74*70+K74*75+L74*120+M74*25+N74*60+O74*45+P74*4)</f>
        <v>30</v>
      </c>
      <c r="R74" s="235"/>
      <c r="S74" s="236"/>
    </row>
    <row r="75" spans="2:19" ht="14.25" customHeight="1">
      <c r="B75" s="217"/>
      <c r="C75" s="220"/>
      <c r="D75" s="220"/>
      <c r="E75" s="243"/>
      <c r="F75" s="17"/>
      <c r="G75" s="87"/>
      <c r="H75" s="35"/>
      <c r="I75" s="34"/>
      <c r="J75" s="226"/>
      <c r="K75" s="226"/>
      <c r="L75" s="226"/>
      <c r="M75" s="231"/>
      <c r="N75" s="226"/>
      <c r="O75" s="226"/>
      <c r="P75" s="226"/>
      <c r="Q75" s="245"/>
      <c r="R75" s="235"/>
      <c r="S75" s="236"/>
    </row>
    <row r="76" spans="2:19" ht="14.25" customHeight="1">
      <c r="B76" s="217"/>
      <c r="C76" s="220"/>
      <c r="D76" s="220"/>
      <c r="E76" s="244"/>
      <c r="F76" s="21"/>
      <c r="G76" s="91"/>
      <c r="H76" s="37"/>
      <c r="I76" s="36"/>
      <c r="J76" s="226"/>
      <c r="K76" s="226"/>
      <c r="L76" s="226"/>
      <c r="M76" s="231"/>
      <c r="N76" s="226"/>
      <c r="O76" s="226"/>
      <c r="P76" s="226"/>
      <c r="Q76" s="245"/>
      <c r="R76" s="235"/>
      <c r="S76" s="236"/>
    </row>
    <row r="77" spans="2:19" ht="14.25" customHeight="1">
      <c r="B77" s="217"/>
      <c r="C77" s="220"/>
      <c r="D77" s="220"/>
      <c r="E77" s="249" t="s">
        <v>236</v>
      </c>
      <c r="F77" s="24"/>
      <c r="G77" s="14"/>
      <c r="H77" s="25"/>
      <c r="I77" s="14"/>
      <c r="J77" s="226"/>
      <c r="K77" s="226"/>
      <c r="L77" s="226"/>
      <c r="M77" s="231"/>
      <c r="N77" s="226"/>
      <c r="O77" s="226"/>
      <c r="P77" s="226"/>
      <c r="Q77" s="245"/>
      <c r="R77" s="235"/>
      <c r="S77" s="236"/>
    </row>
    <row r="78" spans="2:19" ht="14.25" customHeight="1">
      <c r="B78" s="217"/>
      <c r="C78" s="220"/>
      <c r="D78" s="220"/>
      <c r="E78" s="250"/>
      <c r="F78" s="25"/>
      <c r="G78" s="18"/>
      <c r="H78" s="25"/>
      <c r="I78" s="18"/>
      <c r="J78" s="226"/>
      <c r="K78" s="226"/>
      <c r="L78" s="226"/>
      <c r="M78" s="231"/>
      <c r="N78" s="226"/>
      <c r="O78" s="226"/>
      <c r="P78" s="226"/>
      <c r="Q78" s="245"/>
      <c r="R78" s="235"/>
      <c r="S78" s="236"/>
    </row>
    <row r="79" spans="2:19" ht="14.25" customHeight="1">
      <c r="B79" s="218"/>
      <c r="C79" s="221"/>
      <c r="D79" s="221"/>
      <c r="E79" s="251"/>
      <c r="F79" s="19"/>
      <c r="G79" s="18"/>
      <c r="H79" s="21"/>
      <c r="I79" s="22"/>
      <c r="J79" s="227"/>
      <c r="K79" s="227"/>
      <c r="L79" s="227"/>
      <c r="M79" s="232"/>
      <c r="N79" s="227"/>
      <c r="O79" s="227"/>
      <c r="P79" s="227"/>
      <c r="Q79" s="245"/>
      <c r="R79" s="237"/>
      <c r="S79" s="238"/>
    </row>
    <row r="80" spans="2:19">
      <c r="B80" s="279" t="s">
        <v>51</v>
      </c>
      <c r="C80" s="280"/>
      <c r="D80" s="280"/>
      <c r="E80" s="281"/>
      <c r="F80" s="288" t="s">
        <v>52</v>
      </c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1"/>
    </row>
    <row r="81" spans="2:19">
      <c r="B81" s="282"/>
      <c r="C81" s="283"/>
      <c r="D81" s="283"/>
      <c r="E81" s="284"/>
      <c r="F81" s="282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4"/>
    </row>
    <row r="82" spans="2:19">
      <c r="B82" s="282"/>
      <c r="C82" s="283"/>
      <c r="D82" s="283"/>
      <c r="E82" s="284"/>
      <c r="F82" s="282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4"/>
    </row>
    <row r="83" spans="2:19">
      <c r="B83" s="285"/>
      <c r="C83" s="286"/>
      <c r="D83" s="286"/>
      <c r="E83" s="287"/>
      <c r="F83" s="285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7"/>
    </row>
    <row r="84" spans="2:19" ht="16.5">
      <c r="B84" s="277" t="s">
        <v>84</v>
      </c>
      <c r="C84" s="278"/>
      <c r="D84" s="278"/>
      <c r="E84" s="278"/>
      <c r="F84" s="278"/>
      <c r="G84" s="278"/>
      <c r="H84" s="278" t="s">
        <v>53</v>
      </c>
      <c r="I84" s="278"/>
      <c r="J84" s="278"/>
      <c r="K84" s="278"/>
      <c r="L84" s="278"/>
      <c r="M84" s="278"/>
      <c r="N84" s="278" t="s">
        <v>54</v>
      </c>
      <c r="O84" s="278"/>
      <c r="P84" s="278"/>
      <c r="Q84" s="278"/>
      <c r="R84" s="278"/>
      <c r="S84" s="278"/>
    </row>
    <row r="85" spans="2:19" ht="16.5">
      <c r="B85" s="41"/>
    </row>
  </sheetData>
  <sheetProtection formatCells="0" selectLockedCells="1" selectUnlockedCells="1"/>
  <mergeCells count="184">
    <mergeCell ref="O56:O61"/>
    <mergeCell ref="P56:P61"/>
    <mergeCell ref="Q56:Q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P62:P67"/>
    <mergeCell ref="Q62:Q67"/>
    <mergeCell ref="R62:S67"/>
    <mergeCell ref="E65:E67"/>
    <mergeCell ref="B56:B67"/>
    <mergeCell ref="C56:C67"/>
    <mergeCell ref="D56:D61"/>
    <mergeCell ref="E56:E58"/>
    <mergeCell ref="J56:J61"/>
    <mergeCell ref="K56:K61"/>
    <mergeCell ref="L56:L61"/>
    <mergeCell ref="M56:M61"/>
    <mergeCell ref="N56:N61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P44:P49"/>
    <mergeCell ref="Q44:Q49"/>
    <mergeCell ref="P50:P55"/>
    <mergeCell ref="Q50:Q55"/>
    <mergeCell ref="R50:S55"/>
    <mergeCell ref="E53:E55"/>
    <mergeCell ref="B68:B79"/>
    <mergeCell ref="C68:C79"/>
    <mergeCell ref="D68:D73"/>
    <mergeCell ref="E68:E70"/>
    <mergeCell ref="J68:J73"/>
    <mergeCell ref="K68:K73"/>
    <mergeCell ref="R68:S73"/>
    <mergeCell ref="E71:E73"/>
    <mergeCell ref="D74:D79"/>
    <mergeCell ref="E74:E76"/>
    <mergeCell ref="J74:J79"/>
    <mergeCell ref="K74:K79"/>
    <mergeCell ref="L74:L79"/>
    <mergeCell ref="M74:M79"/>
    <mergeCell ref="N74:N79"/>
    <mergeCell ref="O74:O79"/>
    <mergeCell ref="L68:L73"/>
    <mergeCell ref="M68:M73"/>
    <mergeCell ref="N68:N73"/>
    <mergeCell ref="O68:O73"/>
    <mergeCell ref="P68:P73"/>
    <mergeCell ref="Q68:Q73"/>
    <mergeCell ref="B84:G84"/>
    <mergeCell ref="H84:M84"/>
    <mergeCell ref="N84:S84"/>
    <mergeCell ref="P74:P79"/>
    <mergeCell ref="Q74:Q79"/>
    <mergeCell ref="R74:S79"/>
    <mergeCell ref="E77:E79"/>
    <mergeCell ref="B80:E83"/>
    <mergeCell ref="F80:S83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1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85"/>
  <sheetViews>
    <sheetView workbookViewId="0">
      <pane ySplit="7" topLeftCell="A30" activePane="bottomLeft" state="frozen"/>
      <selection pane="bottomLeft" activeCell="I32" sqref="I32:I34"/>
    </sheetView>
  </sheetViews>
  <sheetFormatPr defaultColWidth="9" defaultRowHeight="15.75"/>
  <cols>
    <col min="1" max="1" width="14.875" style="8" customWidth="1"/>
    <col min="2" max="4" width="3.625" style="8" customWidth="1"/>
    <col min="5" max="6" width="12.625" style="8" customWidth="1"/>
    <col min="7" max="7" width="6" style="8" customWidth="1"/>
    <col min="8" max="8" width="12.625" style="8" customWidth="1"/>
    <col min="9" max="9" width="6" style="8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94" t="s">
        <v>19</v>
      </c>
      <c r="P1" s="194"/>
      <c r="Q1" s="194"/>
      <c r="R1" s="194"/>
      <c r="S1" s="6">
        <v>21</v>
      </c>
    </row>
    <row r="2" spans="1:23" ht="15.75" customHeight="1">
      <c r="A2" s="5"/>
      <c r="B2" s="195" t="s">
        <v>20</v>
      </c>
      <c r="C2" s="196"/>
      <c r="D2" s="196"/>
      <c r="E2" s="196"/>
      <c r="F2" s="196" t="s">
        <v>210</v>
      </c>
      <c r="G2" s="196"/>
      <c r="H2" s="196"/>
      <c r="I2" s="196"/>
      <c r="J2" s="196"/>
      <c r="K2" s="196"/>
      <c r="L2" s="196"/>
      <c r="M2" s="196"/>
      <c r="N2" s="196"/>
      <c r="O2" s="197" t="s">
        <v>21</v>
      </c>
      <c r="P2" s="197"/>
      <c r="Q2" s="197"/>
      <c r="R2" s="197"/>
      <c r="S2" s="9" t="s">
        <v>55</v>
      </c>
      <c r="T2" s="10"/>
      <c r="U2" s="11"/>
    </row>
    <row r="3" spans="1:23" ht="14.25" customHeight="1">
      <c r="A3" s="6">
        <v>79</v>
      </c>
      <c r="B3" s="198" t="s">
        <v>22</v>
      </c>
      <c r="C3" s="198" t="s">
        <v>23</v>
      </c>
      <c r="D3" s="198" t="s">
        <v>24</v>
      </c>
      <c r="E3" s="201" t="s">
        <v>25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204" t="s">
        <v>26</v>
      </c>
      <c r="S3" s="205"/>
      <c r="T3" s="10"/>
      <c r="U3" s="11"/>
    </row>
    <row r="4" spans="1:23" ht="14.25" customHeight="1">
      <c r="A4" s="5"/>
      <c r="B4" s="199"/>
      <c r="C4" s="199"/>
      <c r="D4" s="199"/>
      <c r="E4" s="210" t="s">
        <v>27</v>
      </c>
      <c r="F4" s="228" t="s">
        <v>28</v>
      </c>
      <c r="G4" s="198" t="s">
        <v>29</v>
      </c>
      <c r="H4" s="228" t="s">
        <v>28</v>
      </c>
      <c r="I4" s="198" t="s">
        <v>29</v>
      </c>
      <c r="J4" s="202" t="s">
        <v>30</v>
      </c>
      <c r="K4" s="202"/>
      <c r="L4" s="202"/>
      <c r="M4" s="202"/>
      <c r="N4" s="202"/>
      <c r="O4" s="202"/>
      <c r="P4" s="202"/>
      <c r="Q4" s="203"/>
      <c r="R4" s="206"/>
      <c r="S4" s="207"/>
      <c r="T4" s="10"/>
      <c r="U4" s="11"/>
    </row>
    <row r="5" spans="1:23" ht="14.25" customHeight="1">
      <c r="A5" s="5"/>
      <c r="B5" s="199"/>
      <c r="C5" s="199"/>
      <c r="D5" s="199"/>
      <c r="E5" s="210"/>
      <c r="F5" s="228"/>
      <c r="G5" s="199"/>
      <c r="H5" s="228"/>
      <c r="I5" s="199"/>
      <c r="J5" s="198" t="s">
        <v>31</v>
      </c>
      <c r="K5" s="198" t="s">
        <v>32</v>
      </c>
      <c r="L5" s="198" t="s">
        <v>33</v>
      </c>
      <c r="M5" s="198" t="s">
        <v>34</v>
      </c>
      <c r="N5" s="198" t="s">
        <v>35</v>
      </c>
      <c r="O5" s="212" t="s">
        <v>36</v>
      </c>
      <c r="P5" s="212" t="s">
        <v>37</v>
      </c>
      <c r="Q5" s="215" t="s">
        <v>38</v>
      </c>
      <c r="R5" s="206"/>
      <c r="S5" s="207"/>
      <c r="T5" s="10"/>
      <c r="U5" s="11"/>
    </row>
    <row r="6" spans="1:23" ht="14.25" customHeight="1">
      <c r="A6" s="6"/>
      <c r="B6" s="199"/>
      <c r="C6" s="199"/>
      <c r="D6" s="199"/>
      <c r="E6" s="210"/>
      <c r="F6" s="228"/>
      <c r="G6" s="199"/>
      <c r="H6" s="228"/>
      <c r="I6" s="199"/>
      <c r="J6" s="199"/>
      <c r="K6" s="199"/>
      <c r="L6" s="199"/>
      <c r="M6" s="199"/>
      <c r="N6" s="199"/>
      <c r="O6" s="213"/>
      <c r="P6" s="213"/>
      <c r="Q6" s="215"/>
      <c r="R6" s="206"/>
      <c r="S6" s="207"/>
      <c r="T6" s="10"/>
      <c r="U6" s="11"/>
    </row>
    <row r="7" spans="1:23" ht="14.25" customHeight="1">
      <c r="A7" s="45" t="s">
        <v>238</v>
      </c>
      <c r="B7" s="200"/>
      <c r="C7" s="200"/>
      <c r="D7" s="200"/>
      <c r="E7" s="211"/>
      <c r="F7" s="229"/>
      <c r="G7" s="200"/>
      <c r="H7" s="228"/>
      <c r="I7" s="200"/>
      <c r="J7" s="200"/>
      <c r="K7" s="200"/>
      <c r="L7" s="200"/>
      <c r="M7" s="200"/>
      <c r="N7" s="200"/>
      <c r="O7" s="214"/>
      <c r="P7" s="214"/>
      <c r="Q7" s="215"/>
      <c r="R7" s="208"/>
      <c r="S7" s="209"/>
      <c r="T7" s="10"/>
      <c r="U7" s="11"/>
    </row>
    <row r="8" spans="1:23" ht="14.25" customHeight="1">
      <c r="A8" s="45"/>
      <c r="B8" s="216">
        <v>45614</v>
      </c>
      <c r="C8" s="219" t="s">
        <v>39</v>
      </c>
      <c r="D8" s="219" t="s">
        <v>40</v>
      </c>
      <c r="E8" s="276" t="s">
        <v>125</v>
      </c>
      <c r="F8" s="109" t="s">
        <v>182</v>
      </c>
      <c r="G8" s="100" t="s">
        <v>183</v>
      </c>
      <c r="H8" s="26"/>
      <c r="I8" s="18"/>
      <c r="J8" s="225">
        <v>2</v>
      </c>
      <c r="K8" s="225">
        <v>0</v>
      </c>
      <c r="L8" s="225">
        <v>0.8</v>
      </c>
      <c r="M8" s="230">
        <v>0</v>
      </c>
      <c r="N8" s="225">
        <v>0</v>
      </c>
      <c r="O8" s="225">
        <v>0</v>
      </c>
      <c r="P8" s="225">
        <v>0</v>
      </c>
      <c r="Q8" s="230">
        <f>SUM(J8*70+K8*75+L8*120+M8*25+N8*60+O8*45+P8*4)</f>
        <v>236</v>
      </c>
      <c r="R8" s="235"/>
      <c r="S8" s="236"/>
      <c r="T8" s="10"/>
      <c r="U8" s="11"/>
    </row>
    <row r="9" spans="1:23" ht="14.25" customHeight="1">
      <c r="A9" s="45"/>
      <c r="B9" s="217"/>
      <c r="C9" s="220"/>
      <c r="D9" s="220"/>
      <c r="E9" s="250"/>
      <c r="F9" s="39"/>
      <c r="G9" s="86"/>
      <c r="H9" s="25"/>
      <c r="I9" s="18"/>
      <c r="J9" s="226"/>
      <c r="K9" s="226"/>
      <c r="L9" s="226"/>
      <c r="M9" s="231"/>
      <c r="N9" s="226"/>
      <c r="O9" s="226"/>
      <c r="P9" s="226"/>
      <c r="Q9" s="245"/>
      <c r="R9" s="235"/>
      <c r="S9" s="236"/>
      <c r="T9" s="10"/>
      <c r="U9" s="11"/>
    </row>
    <row r="10" spans="1:23" ht="14.25" customHeight="1">
      <c r="A10" s="20"/>
      <c r="B10" s="217"/>
      <c r="C10" s="220"/>
      <c r="D10" s="220"/>
      <c r="E10" s="251"/>
      <c r="F10" s="43"/>
      <c r="G10" s="88"/>
      <c r="H10" s="21"/>
      <c r="I10" s="44"/>
      <c r="J10" s="226"/>
      <c r="K10" s="226"/>
      <c r="L10" s="226"/>
      <c r="M10" s="231"/>
      <c r="N10" s="226"/>
      <c r="O10" s="226"/>
      <c r="P10" s="226"/>
      <c r="Q10" s="245"/>
      <c r="R10" s="235"/>
      <c r="S10" s="236"/>
      <c r="T10" s="10"/>
      <c r="U10" s="11"/>
    </row>
    <row r="11" spans="1:23" ht="14.25" customHeight="1">
      <c r="A11" s="16"/>
      <c r="B11" s="217"/>
      <c r="C11" s="220"/>
      <c r="D11" s="220"/>
      <c r="E11" s="265" t="s">
        <v>278</v>
      </c>
      <c r="F11" s="42" t="s">
        <v>279</v>
      </c>
      <c r="G11" s="33"/>
      <c r="H11" s="25"/>
      <c r="I11" s="18"/>
      <c r="J11" s="226"/>
      <c r="K11" s="226"/>
      <c r="L11" s="226"/>
      <c r="M11" s="231"/>
      <c r="N11" s="226"/>
      <c r="O11" s="226"/>
      <c r="P11" s="226"/>
      <c r="Q11" s="245"/>
      <c r="R11" s="235"/>
      <c r="S11" s="236"/>
      <c r="U11" s="16"/>
    </row>
    <row r="12" spans="1:23" ht="14.25" customHeight="1">
      <c r="A12" s="5"/>
      <c r="B12" s="217"/>
      <c r="C12" s="220"/>
      <c r="D12" s="220"/>
      <c r="E12" s="266"/>
      <c r="F12" s="39"/>
      <c r="G12" s="18"/>
      <c r="H12" s="24"/>
      <c r="I12" s="18"/>
      <c r="J12" s="226"/>
      <c r="K12" s="226"/>
      <c r="L12" s="226"/>
      <c r="M12" s="231"/>
      <c r="N12" s="226"/>
      <c r="O12" s="226"/>
      <c r="P12" s="226"/>
      <c r="Q12" s="245"/>
      <c r="R12" s="235"/>
      <c r="S12" s="236"/>
      <c r="T12" s="16"/>
      <c r="U12" s="16"/>
    </row>
    <row r="13" spans="1:23" ht="14.25" customHeight="1">
      <c r="A13" s="5"/>
      <c r="B13" s="217"/>
      <c r="C13" s="220"/>
      <c r="D13" s="221"/>
      <c r="E13" s="267"/>
      <c r="F13" s="43"/>
      <c r="G13" s="22"/>
      <c r="H13" s="19"/>
      <c r="I13" s="22"/>
      <c r="J13" s="227"/>
      <c r="K13" s="227"/>
      <c r="L13" s="227"/>
      <c r="M13" s="232"/>
      <c r="N13" s="227"/>
      <c r="O13" s="227"/>
      <c r="P13" s="227"/>
      <c r="Q13" s="245"/>
      <c r="R13" s="237"/>
      <c r="S13" s="238"/>
      <c r="T13" s="16"/>
      <c r="U13" s="16"/>
    </row>
    <row r="14" spans="1:23" ht="14.25" customHeight="1">
      <c r="A14" s="5"/>
      <c r="B14" s="217"/>
      <c r="C14" s="220"/>
      <c r="D14" s="220" t="s">
        <v>41</v>
      </c>
      <c r="E14" s="306" t="s">
        <v>149</v>
      </c>
      <c r="F14" s="98" t="s">
        <v>88</v>
      </c>
      <c r="G14" s="106" t="s">
        <v>185</v>
      </c>
      <c r="H14" s="108" t="s">
        <v>148</v>
      </c>
      <c r="I14" s="96">
        <v>0.8</v>
      </c>
      <c r="J14" s="225">
        <v>1.5</v>
      </c>
      <c r="K14" s="225">
        <v>0.9</v>
      </c>
      <c r="L14" s="225">
        <v>0</v>
      </c>
      <c r="M14" s="230">
        <v>0.1</v>
      </c>
      <c r="N14" s="225">
        <v>0.5</v>
      </c>
      <c r="O14" s="225">
        <v>0.2</v>
      </c>
      <c r="P14" s="225">
        <v>0</v>
      </c>
      <c r="Q14" s="230">
        <f>SUM(J14*70+K14*75+L14*120+M14*25+N14*60+O14*45+P14*4)</f>
        <v>214</v>
      </c>
      <c r="R14" s="235" t="s">
        <v>56</v>
      </c>
      <c r="S14" s="236"/>
      <c r="T14" s="16"/>
      <c r="U14" s="16"/>
      <c r="V14" s="27"/>
      <c r="W14" s="27"/>
    </row>
    <row r="15" spans="1:23" ht="14.25" customHeight="1">
      <c r="A15" s="5"/>
      <c r="B15" s="217"/>
      <c r="C15" s="220"/>
      <c r="D15" s="220"/>
      <c r="E15" s="307"/>
      <c r="F15" s="62" t="s">
        <v>150</v>
      </c>
      <c r="G15" s="96">
        <v>1.4</v>
      </c>
      <c r="H15" s="58"/>
      <c r="I15" s="85"/>
      <c r="J15" s="226"/>
      <c r="K15" s="226"/>
      <c r="L15" s="226"/>
      <c r="M15" s="231"/>
      <c r="N15" s="226"/>
      <c r="O15" s="226"/>
      <c r="P15" s="226"/>
      <c r="Q15" s="245"/>
      <c r="R15" s="235"/>
      <c r="S15" s="236"/>
      <c r="T15" s="16"/>
      <c r="U15" s="16"/>
      <c r="V15" s="27"/>
      <c r="W15" s="27"/>
    </row>
    <row r="16" spans="1:23" ht="14.25" customHeight="1">
      <c r="A16" s="5"/>
      <c r="B16" s="217"/>
      <c r="C16" s="220"/>
      <c r="D16" s="220"/>
      <c r="E16" s="308"/>
      <c r="F16" s="89"/>
      <c r="G16" s="90"/>
      <c r="H16" s="89"/>
      <c r="I16" s="90"/>
      <c r="J16" s="226"/>
      <c r="K16" s="226"/>
      <c r="L16" s="226"/>
      <c r="M16" s="231"/>
      <c r="N16" s="226"/>
      <c r="O16" s="226"/>
      <c r="P16" s="226"/>
      <c r="Q16" s="245"/>
      <c r="R16" s="235"/>
      <c r="S16" s="236"/>
      <c r="T16" s="16"/>
      <c r="U16" s="16"/>
      <c r="V16" s="27"/>
      <c r="W16" s="27"/>
    </row>
    <row r="17" spans="1:23" ht="14.25" customHeight="1">
      <c r="A17" s="5"/>
      <c r="B17" s="217"/>
      <c r="C17" s="220"/>
      <c r="D17" s="220"/>
      <c r="E17" s="249" t="s">
        <v>47</v>
      </c>
      <c r="F17" s="24" t="s">
        <v>47</v>
      </c>
      <c r="G17" s="14" t="s">
        <v>103</v>
      </c>
      <c r="H17" s="25"/>
      <c r="I17" s="14"/>
      <c r="J17" s="226"/>
      <c r="K17" s="226"/>
      <c r="L17" s="226"/>
      <c r="M17" s="231"/>
      <c r="N17" s="226"/>
      <c r="O17" s="226"/>
      <c r="P17" s="226"/>
      <c r="Q17" s="245"/>
      <c r="R17" s="235"/>
      <c r="S17" s="236"/>
      <c r="T17" s="16"/>
      <c r="U17" s="16"/>
      <c r="V17" s="27"/>
      <c r="W17" s="27"/>
    </row>
    <row r="18" spans="1:23" ht="14.25" customHeight="1">
      <c r="A18" s="5"/>
      <c r="B18" s="217"/>
      <c r="C18" s="220"/>
      <c r="D18" s="220"/>
      <c r="E18" s="250"/>
      <c r="F18" s="25"/>
      <c r="G18" s="18"/>
      <c r="H18" s="25"/>
      <c r="I18" s="18"/>
      <c r="J18" s="226"/>
      <c r="K18" s="226"/>
      <c r="L18" s="226"/>
      <c r="M18" s="231"/>
      <c r="N18" s="226"/>
      <c r="O18" s="226"/>
      <c r="P18" s="226"/>
      <c r="Q18" s="245"/>
      <c r="R18" s="235"/>
      <c r="S18" s="236"/>
      <c r="T18" s="16"/>
      <c r="U18" s="16"/>
      <c r="V18" s="27"/>
      <c r="W18" s="27"/>
    </row>
    <row r="19" spans="1:23" ht="14.25" customHeight="1">
      <c r="A19" s="5"/>
      <c r="B19" s="218"/>
      <c r="C19" s="221"/>
      <c r="D19" s="221"/>
      <c r="E19" s="251"/>
      <c r="F19" s="19"/>
      <c r="G19" s="18"/>
      <c r="H19" s="21"/>
      <c r="I19" s="22"/>
      <c r="J19" s="227"/>
      <c r="K19" s="227"/>
      <c r="L19" s="227"/>
      <c r="M19" s="232"/>
      <c r="N19" s="227"/>
      <c r="O19" s="227"/>
      <c r="P19" s="227"/>
      <c r="Q19" s="245"/>
      <c r="R19" s="237"/>
      <c r="S19" s="238"/>
      <c r="T19" s="16"/>
      <c r="U19" s="16"/>
    </row>
    <row r="20" spans="1:23" ht="14.25" customHeight="1">
      <c r="A20" s="5"/>
      <c r="B20" s="216">
        <v>45615</v>
      </c>
      <c r="C20" s="219" t="s">
        <v>42</v>
      </c>
      <c r="D20" s="219" t="s">
        <v>40</v>
      </c>
      <c r="E20" s="289" t="s">
        <v>260</v>
      </c>
      <c r="F20" s="121" t="s">
        <v>253</v>
      </c>
      <c r="G20" s="149">
        <v>10</v>
      </c>
      <c r="H20" s="98"/>
      <c r="I20" s="97"/>
      <c r="J20" s="225">
        <v>0.1</v>
      </c>
      <c r="K20" s="225">
        <v>0</v>
      </c>
      <c r="L20" s="225">
        <v>0</v>
      </c>
      <c r="M20" s="230">
        <v>0</v>
      </c>
      <c r="N20" s="225">
        <v>0</v>
      </c>
      <c r="O20" s="225">
        <v>0</v>
      </c>
      <c r="P20" s="225">
        <v>12.5</v>
      </c>
      <c r="Q20" s="230">
        <f>SUM(J20*70+K20*75+L20*120+M20*25+N20*60+O20*45+P20*4)</f>
        <v>57</v>
      </c>
      <c r="R20" s="235"/>
      <c r="S20" s="236"/>
      <c r="T20" s="16"/>
      <c r="U20" s="16"/>
    </row>
    <row r="21" spans="1:23" ht="14.25" customHeight="1">
      <c r="A21" s="5"/>
      <c r="B21" s="217"/>
      <c r="C21" s="220"/>
      <c r="D21" s="220"/>
      <c r="E21" s="247"/>
      <c r="F21" s="134" t="s">
        <v>50</v>
      </c>
      <c r="G21" s="135">
        <v>1</v>
      </c>
      <c r="H21" s="158"/>
      <c r="I21" s="85"/>
      <c r="J21" s="226"/>
      <c r="K21" s="226"/>
      <c r="L21" s="226"/>
      <c r="M21" s="231"/>
      <c r="N21" s="226"/>
      <c r="O21" s="226"/>
      <c r="P21" s="226"/>
      <c r="Q21" s="245"/>
      <c r="R21" s="235"/>
      <c r="S21" s="236"/>
      <c r="T21" s="16"/>
      <c r="U21" s="16"/>
    </row>
    <row r="22" spans="1:23" ht="14.25" customHeight="1">
      <c r="A22" s="5"/>
      <c r="B22" s="217"/>
      <c r="C22" s="220"/>
      <c r="D22" s="220"/>
      <c r="E22" s="248"/>
      <c r="F22" s="136"/>
      <c r="G22" s="137"/>
      <c r="H22" s="159"/>
      <c r="I22" s="95"/>
      <c r="J22" s="226"/>
      <c r="K22" s="226"/>
      <c r="L22" s="226"/>
      <c r="M22" s="231"/>
      <c r="N22" s="226"/>
      <c r="O22" s="226"/>
      <c r="P22" s="226"/>
      <c r="Q22" s="245"/>
      <c r="R22" s="235"/>
      <c r="S22" s="236"/>
      <c r="T22" s="16"/>
      <c r="U22" s="16"/>
    </row>
    <row r="23" spans="1:23" ht="14.25" customHeight="1">
      <c r="A23" s="29"/>
      <c r="B23" s="217"/>
      <c r="C23" s="220"/>
      <c r="D23" s="220"/>
      <c r="E23" s="268"/>
      <c r="F23" s="138"/>
      <c r="G23" s="145"/>
      <c r="H23" s="129"/>
      <c r="I23" s="18"/>
      <c r="J23" s="226"/>
      <c r="K23" s="226"/>
      <c r="L23" s="226"/>
      <c r="M23" s="231"/>
      <c r="N23" s="226"/>
      <c r="O23" s="226"/>
      <c r="P23" s="226"/>
      <c r="Q23" s="245"/>
      <c r="R23" s="235"/>
      <c r="S23" s="236"/>
      <c r="T23" s="16"/>
      <c r="U23" s="16"/>
    </row>
    <row r="24" spans="1:23" ht="14.25" customHeight="1">
      <c r="A24" s="30"/>
      <c r="B24" s="217"/>
      <c r="C24" s="220"/>
      <c r="D24" s="220"/>
      <c r="E24" s="269"/>
      <c r="F24" s="129"/>
      <c r="G24" s="140"/>
      <c r="H24" s="138"/>
      <c r="I24" s="18"/>
      <c r="J24" s="226"/>
      <c r="K24" s="226"/>
      <c r="L24" s="226"/>
      <c r="M24" s="231"/>
      <c r="N24" s="226"/>
      <c r="O24" s="226"/>
      <c r="P24" s="226"/>
      <c r="Q24" s="245"/>
      <c r="R24" s="235"/>
      <c r="S24" s="236"/>
      <c r="T24" s="16"/>
      <c r="U24" s="16"/>
    </row>
    <row r="25" spans="1:23" ht="14.25" customHeight="1">
      <c r="A25" s="30"/>
      <c r="B25" s="217"/>
      <c r="C25" s="220"/>
      <c r="D25" s="221"/>
      <c r="E25" s="270"/>
      <c r="F25" s="131"/>
      <c r="G25" s="144"/>
      <c r="H25" s="141"/>
      <c r="I25" s="22"/>
      <c r="J25" s="227"/>
      <c r="K25" s="227"/>
      <c r="L25" s="227"/>
      <c r="M25" s="232"/>
      <c r="N25" s="227"/>
      <c r="O25" s="227"/>
      <c r="P25" s="227"/>
      <c r="Q25" s="245"/>
      <c r="R25" s="237"/>
      <c r="S25" s="238"/>
      <c r="T25" s="16"/>
      <c r="U25" s="16"/>
    </row>
    <row r="26" spans="1:23" ht="14.25" customHeight="1">
      <c r="A26" s="5"/>
      <c r="B26" s="217"/>
      <c r="C26" s="220"/>
      <c r="D26" s="220" t="s">
        <v>41</v>
      </c>
      <c r="E26" s="309" t="s">
        <v>155</v>
      </c>
      <c r="F26" s="160" t="s">
        <v>192</v>
      </c>
      <c r="G26" s="161" t="s">
        <v>196</v>
      </c>
      <c r="H26" s="79"/>
      <c r="I26" s="34"/>
      <c r="J26" s="225">
        <v>0.5</v>
      </c>
      <c r="K26" s="225">
        <v>0.4</v>
      </c>
      <c r="L26" s="225">
        <v>0</v>
      </c>
      <c r="M26" s="230">
        <v>0.3</v>
      </c>
      <c r="N26" s="225">
        <v>0</v>
      </c>
      <c r="O26" s="225">
        <v>0.2</v>
      </c>
      <c r="P26" s="225">
        <v>0</v>
      </c>
      <c r="Q26" s="230">
        <v>168</v>
      </c>
      <c r="R26" s="235"/>
      <c r="S26" s="236"/>
      <c r="T26" s="16"/>
      <c r="U26" s="16"/>
    </row>
    <row r="27" spans="1:23" ht="14.25" customHeight="1">
      <c r="A27" s="5"/>
      <c r="B27" s="217"/>
      <c r="C27" s="220"/>
      <c r="D27" s="220"/>
      <c r="E27" s="307"/>
      <c r="F27" s="162" t="s">
        <v>61</v>
      </c>
      <c r="G27" s="163">
        <v>1.4</v>
      </c>
      <c r="H27" s="134"/>
      <c r="I27" s="34"/>
      <c r="J27" s="226"/>
      <c r="K27" s="226"/>
      <c r="L27" s="226"/>
      <c r="M27" s="231"/>
      <c r="N27" s="226"/>
      <c r="O27" s="226"/>
      <c r="P27" s="226"/>
      <c r="Q27" s="245"/>
      <c r="R27" s="235"/>
      <c r="S27" s="236"/>
      <c r="T27" s="16"/>
      <c r="U27" s="16"/>
    </row>
    <row r="28" spans="1:23" ht="14.25" customHeight="1">
      <c r="A28" s="5"/>
      <c r="B28" s="217"/>
      <c r="C28" s="220"/>
      <c r="D28" s="220"/>
      <c r="E28" s="308"/>
      <c r="F28" s="164"/>
      <c r="G28" s="165"/>
      <c r="H28" s="136"/>
      <c r="I28" s="36"/>
      <c r="J28" s="226"/>
      <c r="K28" s="226"/>
      <c r="L28" s="226"/>
      <c r="M28" s="231"/>
      <c r="N28" s="226"/>
      <c r="O28" s="226"/>
      <c r="P28" s="226"/>
      <c r="Q28" s="245"/>
      <c r="R28" s="235"/>
      <c r="S28" s="236"/>
      <c r="T28" s="16"/>
      <c r="U28" s="16"/>
    </row>
    <row r="29" spans="1:23" ht="14.25" customHeight="1">
      <c r="A29" s="5"/>
      <c r="B29" s="217"/>
      <c r="C29" s="220"/>
      <c r="D29" s="220"/>
      <c r="E29" s="272"/>
      <c r="F29" s="138"/>
      <c r="G29" s="145"/>
      <c r="H29" s="134"/>
      <c r="I29" s="33"/>
      <c r="J29" s="226"/>
      <c r="K29" s="226"/>
      <c r="L29" s="226"/>
      <c r="M29" s="231"/>
      <c r="N29" s="226"/>
      <c r="O29" s="226"/>
      <c r="P29" s="226"/>
      <c r="Q29" s="245"/>
      <c r="R29" s="235"/>
      <c r="S29" s="236"/>
      <c r="T29" s="16"/>
      <c r="U29" s="16"/>
    </row>
    <row r="30" spans="1:23" ht="14.25" customHeight="1">
      <c r="A30" s="5"/>
      <c r="B30" s="217"/>
      <c r="C30" s="220"/>
      <c r="D30" s="220"/>
      <c r="E30" s="273"/>
      <c r="F30" s="129"/>
      <c r="G30" s="140"/>
      <c r="H30" s="134"/>
      <c r="I30" s="34"/>
      <c r="J30" s="226"/>
      <c r="K30" s="226"/>
      <c r="L30" s="226"/>
      <c r="M30" s="231"/>
      <c r="N30" s="226"/>
      <c r="O30" s="226"/>
      <c r="P30" s="226"/>
      <c r="Q30" s="245"/>
      <c r="R30" s="235"/>
      <c r="S30" s="236"/>
      <c r="T30" s="16"/>
      <c r="U30" s="16"/>
    </row>
    <row r="31" spans="1:23" ht="14.25" customHeight="1">
      <c r="A31" s="5"/>
      <c r="B31" s="218"/>
      <c r="C31" s="221"/>
      <c r="D31" s="221"/>
      <c r="E31" s="274"/>
      <c r="F31" s="131"/>
      <c r="G31" s="144"/>
      <c r="H31" s="136"/>
      <c r="I31" s="36"/>
      <c r="J31" s="227"/>
      <c r="K31" s="227"/>
      <c r="L31" s="227"/>
      <c r="M31" s="232"/>
      <c r="N31" s="227"/>
      <c r="O31" s="227"/>
      <c r="P31" s="227"/>
      <c r="Q31" s="245"/>
      <c r="R31" s="237"/>
      <c r="S31" s="238"/>
      <c r="T31" s="16"/>
      <c r="U31" s="16"/>
    </row>
    <row r="32" spans="1:23" ht="14.25" customHeight="1">
      <c r="A32" s="5"/>
      <c r="B32" s="216">
        <v>45616</v>
      </c>
      <c r="C32" s="219" t="s">
        <v>43</v>
      </c>
      <c r="D32" s="219" t="s">
        <v>40</v>
      </c>
      <c r="E32" s="310" t="s">
        <v>244</v>
      </c>
      <c r="F32" s="166" t="s">
        <v>88</v>
      </c>
      <c r="G32" s="167" t="s">
        <v>261</v>
      </c>
      <c r="H32" s="166" t="s">
        <v>123</v>
      </c>
      <c r="I32" s="152">
        <v>0.3</v>
      </c>
      <c r="J32" s="225">
        <v>2</v>
      </c>
      <c r="K32" s="225">
        <v>0.8</v>
      </c>
      <c r="L32" s="225">
        <v>0</v>
      </c>
      <c r="M32" s="230">
        <v>0.3</v>
      </c>
      <c r="N32" s="225">
        <v>0</v>
      </c>
      <c r="O32" s="225">
        <v>0.3</v>
      </c>
      <c r="P32" s="225">
        <v>0</v>
      </c>
      <c r="Q32" s="230">
        <f>SUM(J32*70+K32*75+L32*120+M32*25+N32*60+O32*45+P32*4)</f>
        <v>221</v>
      </c>
      <c r="R32" s="235"/>
      <c r="S32" s="236"/>
      <c r="T32" s="16"/>
      <c r="U32" s="16"/>
    </row>
    <row r="33" spans="1:37" ht="14.25" customHeight="1">
      <c r="A33" s="5"/>
      <c r="B33" s="217"/>
      <c r="C33" s="220"/>
      <c r="D33" s="220"/>
      <c r="E33" s="300"/>
      <c r="F33" s="168" t="s">
        <v>263</v>
      </c>
      <c r="G33" s="169" t="s">
        <v>262</v>
      </c>
      <c r="H33" s="151" t="s">
        <v>117</v>
      </c>
      <c r="I33" s="152">
        <v>0.3</v>
      </c>
      <c r="J33" s="226"/>
      <c r="K33" s="226"/>
      <c r="L33" s="226"/>
      <c r="M33" s="231"/>
      <c r="N33" s="226"/>
      <c r="O33" s="226"/>
      <c r="P33" s="226"/>
      <c r="Q33" s="245"/>
      <c r="R33" s="235"/>
      <c r="S33" s="236"/>
      <c r="T33" s="16"/>
      <c r="U33" s="16"/>
    </row>
    <row r="34" spans="1:37" ht="14.25" customHeight="1">
      <c r="A34" s="5"/>
      <c r="B34" s="217"/>
      <c r="C34" s="220"/>
      <c r="D34" s="220"/>
      <c r="E34" s="301"/>
      <c r="F34" s="153" t="s">
        <v>257</v>
      </c>
      <c r="G34" s="154" t="s">
        <v>264</v>
      </c>
      <c r="H34" s="153" t="s">
        <v>58</v>
      </c>
      <c r="I34" s="154">
        <v>0.3</v>
      </c>
      <c r="J34" s="226"/>
      <c r="K34" s="226"/>
      <c r="L34" s="226"/>
      <c r="M34" s="231"/>
      <c r="N34" s="226"/>
      <c r="O34" s="226"/>
      <c r="P34" s="226"/>
      <c r="Q34" s="245"/>
      <c r="R34" s="235"/>
      <c r="S34" s="236"/>
      <c r="T34" s="16"/>
      <c r="U34" s="16"/>
    </row>
    <row r="35" spans="1:37" ht="14.25" customHeight="1">
      <c r="A35" s="5"/>
      <c r="B35" s="217"/>
      <c r="C35" s="220"/>
      <c r="D35" s="220"/>
      <c r="E35" s="268"/>
      <c r="F35" s="138"/>
      <c r="G35" s="145"/>
      <c r="H35" s="129"/>
      <c r="I35" s="18"/>
      <c r="J35" s="226"/>
      <c r="K35" s="226"/>
      <c r="L35" s="226"/>
      <c r="M35" s="231"/>
      <c r="N35" s="226"/>
      <c r="O35" s="226"/>
      <c r="P35" s="226"/>
      <c r="Q35" s="245"/>
      <c r="R35" s="235"/>
      <c r="S35" s="236"/>
      <c r="T35" s="16"/>
      <c r="U35" s="16"/>
    </row>
    <row r="36" spans="1:37" ht="14.25" customHeight="1">
      <c r="A36" s="5"/>
      <c r="B36" s="217"/>
      <c r="C36" s="220"/>
      <c r="D36" s="220"/>
      <c r="E36" s="269"/>
      <c r="F36" s="129"/>
      <c r="G36" s="140"/>
      <c r="H36" s="138"/>
      <c r="I36" s="18"/>
      <c r="J36" s="226"/>
      <c r="K36" s="226"/>
      <c r="L36" s="226"/>
      <c r="M36" s="231"/>
      <c r="N36" s="226"/>
      <c r="O36" s="226"/>
      <c r="P36" s="226"/>
      <c r="Q36" s="245"/>
      <c r="R36" s="235"/>
      <c r="S36" s="236"/>
      <c r="T36" s="16"/>
      <c r="U36" s="16"/>
    </row>
    <row r="37" spans="1:37" ht="14.25" customHeight="1">
      <c r="A37" s="5"/>
      <c r="B37" s="217"/>
      <c r="C37" s="220"/>
      <c r="D37" s="221"/>
      <c r="E37" s="270"/>
      <c r="F37" s="131"/>
      <c r="G37" s="144"/>
      <c r="H37" s="141"/>
      <c r="I37" s="22"/>
      <c r="J37" s="227"/>
      <c r="K37" s="227"/>
      <c r="L37" s="227"/>
      <c r="M37" s="232"/>
      <c r="N37" s="227"/>
      <c r="O37" s="227"/>
      <c r="P37" s="227"/>
      <c r="Q37" s="245"/>
      <c r="R37" s="237"/>
      <c r="S37" s="238"/>
      <c r="T37" s="16"/>
      <c r="U37" s="16"/>
    </row>
    <row r="38" spans="1:37" ht="14.25" customHeight="1">
      <c r="A38" s="5"/>
      <c r="B38" s="217"/>
      <c r="C38" s="220"/>
      <c r="D38" s="220" t="s">
        <v>41</v>
      </c>
      <c r="E38" s="289" t="s">
        <v>130</v>
      </c>
      <c r="F38" s="121" t="s">
        <v>130</v>
      </c>
      <c r="G38" s="149" t="s">
        <v>195</v>
      </c>
      <c r="H38" s="79"/>
      <c r="I38" s="34"/>
      <c r="J38" s="225">
        <v>2</v>
      </c>
      <c r="K38" s="225">
        <v>0</v>
      </c>
      <c r="L38" s="225">
        <v>0.6</v>
      </c>
      <c r="M38" s="230">
        <v>0</v>
      </c>
      <c r="N38" s="225">
        <v>0</v>
      </c>
      <c r="O38" s="225">
        <v>0</v>
      </c>
      <c r="P38" s="225">
        <v>10</v>
      </c>
      <c r="Q38" s="230">
        <f>SUM(J38*70+K38*75+L38*120+M38*25+N38*60+O38*45+P38*4)</f>
        <v>252</v>
      </c>
      <c r="R38" s="235"/>
      <c r="S38" s="236"/>
      <c r="T38" s="16"/>
      <c r="U38" s="16"/>
    </row>
    <row r="39" spans="1:37" ht="14.25" customHeight="1">
      <c r="A39" s="5"/>
      <c r="B39" s="217"/>
      <c r="C39" s="220"/>
      <c r="D39" s="220"/>
      <c r="E39" s="247"/>
      <c r="F39" s="134"/>
      <c r="G39" s="135"/>
      <c r="H39" s="134"/>
      <c r="I39" s="34"/>
      <c r="J39" s="226"/>
      <c r="K39" s="226"/>
      <c r="L39" s="226"/>
      <c r="M39" s="231"/>
      <c r="N39" s="226"/>
      <c r="O39" s="226"/>
      <c r="P39" s="226"/>
      <c r="Q39" s="245"/>
      <c r="R39" s="235"/>
      <c r="S39" s="236"/>
      <c r="T39" s="16"/>
      <c r="U39" s="16"/>
    </row>
    <row r="40" spans="1:37" ht="14.25" customHeight="1">
      <c r="A40" s="5"/>
      <c r="B40" s="217"/>
      <c r="C40" s="220"/>
      <c r="D40" s="220"/>
      <c r="E40" s="248"/>
      <c r="F40" s="136"/>
      <c r="G40" s="137"/>
      <c r="H40" s="136"/>
      <c r="I40" s="36"/>
      <c r="J40" s="226"/>
      <c r="K40" s="226"/>
      <c r="L40" s="226"/>
      <c r="M40" s="231"/>
      <c r="N40" s="226"/>
      <c r="O40" s="226"/>
      <c r="P40" s="226"/>
      <c r="Q40" s="245"/>
      <c r="R40" s="235"/>
      <c r="S40" s="236"/>
      <c r="T40" s="16"/>
      <c r="U40" s="16"/>
    </row>
    <row r="41" spans="1:37" ht="14.25" customHeight="1">
      <c r="A41" s="5"/>
      <c r="B41" s="217"/>
      <c r="C41" s="220"/>
      <c r="D41" s="220"/>
      <c r="E41" s="268" t="s">
        <v>112</v>
      </c>
      <c r="F41" s="150" t="s">
        <v>112</v>
      </c>
      <c r="G41" s="143" t="s">
        <v>212</v>
      </c>
      <c r="H41" s="134"/>
      <c r="I41" s="33"/>
      <c r="J41" s="226"/>
      <c r="K41" s="226"/>
      <c r="L41" s="226"/>
      <c r="M41" s="231"/>
      <c r="N41" s="226"/>
      <c r="O41" s="226"/>
      <c r="P41" s="226"/>
      <c r="Q41" s="245"/>
      <c r="R41" s="235"/>
      <c r="S41" s="236"/>
      <c r="T41" s="16"/>
      <c r="U41" s="16"/>
    </row>
    <row r="42" spans="1:37" ht="14.25" customHeight="1">
      <c r="A42" s="5"/>
      <c r="B42" s="217"/>
      <c r="C42" s="220"/>
      <c r="D42" s="220"/>
      <c r="E42" s="269"/>
      <c r="F42" s="134"/>
      <c r="G42" s="146"/>
      <c r="H42" s="134"/>
      <c r="I42" s="34"/>
      <c r="J42" s="226"/>
      <c r="K42" s="226"/>
      <c r="L42" s="226"/>
      <c r="M42" s="231"/>
      <c r="N42" s="226"/>
      <c r="O42" s="226"/>
      <c r="P42" s="226"/>
      <c r="Q42" s="245"/>
      <c r="R42" s="235"/>
      <c r="S42" s="236"/>
      <c r="T42" s="16"/>
      <c r="U42" s="16"/>
    </row>
    <row r="43" spans="1:37" ht="14.25" customHeight="1">
      <c r="A43" s="5"/>
      <c r="B43" s="218"/>
      <c r="C43" s="221"/>
      <c r="D43" s="221"/>
      <c r="E43" s="270"/>
      <c r="F43" s="136"/>
      <c r="G43" s="148"/>
      <c r="H43" s="136"/>
      <c r="I43" s="36"/>
      <c r="J43" s="227"/>
      <c r="K43" s="227"/>
      <c r="L43" s="227"/>
      <c r="M43" s="232"/>
      <c r="N43" s="227"/>
      <c r="O43" s="227"/>
      <c r="P43" s="227"/>
      <c r="Q43" s="245"/>
      <c r="R43" s="237"/>
      <c r="S43" s="238"/>
      <c r="T43" s="16"/>
      <c r="U43" s="16"/>
    </row>
    <row r="44" spans="1:37" ht="14.25" customHeight="1">
      <c r="A44" s="5"/>
      <c r="B44" s="216">
        <v>45617</v>
      </c>
      <c r="C44" s="271" t="s">
        <v>44</v>
      </c>
      <c r="D44" s="219" t="s">
        <v>40</v>
      </c>
      <c r="E44" s="311" t="s">
        <v>221</v>
      </c>
      <c r="F44" s="121" t="s">
        <v>116</v>
      </c>
      <c r="G44" s="149">
        <f>1/80*$A$3</f>
        <v>0.98750000000000004</v>
      </c>
      <c r="H44" s="170" t="s">
        <v>90</v>
      </c>
      <c r="I44" s="100">
        <f>0.02*$A$3</f>
        <v>1.58</v>
      </c>
      <c r="J44" s="225">
        <v>1.9</v>
      </c>
      <c r="K44" s="225">
        <v>0.5</v>
      </c>
      <c r="L44" s="225">
        <v>0</v>
      </c>
      <c r="M44" s="230">
        <v>0.1</v>
      </c>
      <c r="N44" s="225">
        <v>0</v>
      </c>
      <c r="O44" s="225">
        <v>0.2</v>
      </c>
      <c r="P44" s="225">
        <v>0</v>
      </c>
      <c r="Q44" s="230">
        <f>SUM(J44*70+K44*75+L44*120+M44*25+N44*60+O44*45+P44*4)</f>
        <v>182</v>
      </c>
      <c r="R44" s="235"/>
      <c r="S44" s="236"/>
      <c r="T44" s="16"/>
      <c r="U44" s="16"/>
    </row>
    <row r="45" spans="1:37" ht="14.25" customHeight="1">
      <c r="A45" s="5"/>
      <c r="B45" s="217"/>
      <c r="C45" s="220"/>
      <c r="D45" s="220"/>
      <c r="E45" s="269"/>
      <c r="F45" s="171" t="s">
        <v>45</v>
      </c>
      <c r="G45" s="135">
        <f>1.8/80*$A$3</f>
        <v>1.7774999999999999</v>
      </c>
      <c r="H45" s="172"/>
      <c r="I45" s="86"/>
      <c r="J45" s="226"/>
      <c r="K45" s="226"/>
      <c r="L45" s="226"/>
      <c r="M45" s="231"/>
      <c r="N45" s="226"/>
      <c r="O45" s="226"/>
      <c r="P45" s="226"/>
      <c r="Q45" s="245"/>
      <c r="R45" s="235"/>
      <c r="S45" s="236"/>
      <c r="T45" s="16"/>
      <c r="U45" s="16"/>
    </row>
    <row r="46" spans="1:37" ht="14.25" customHeight="1">
      <c r="A46" s="5"/>
      <c r="B46" s="217"/>
      <c r="C46" s="220"/>
      <c r="D46" s="220"/>
      <c r="E46" s="270"/>
      <c r="F46" s="136" t="s">
        <v>220</v>
      </c>
      <c r="G46" s="137">
        <f>2.2/80*$A$3</f>
        <v>2.1725000000000003</v>
      </c>
      <c r="H46" s="173"/>
      <c r="I46" s="88"/>
      <c r="J46" s="226"/>
      <c r="K46" s="226"/>
      <c r="L46" s="226"/>
      <c r="M46" s="231"/>
      <c r="N46" s="226"/>
      <c r="O46" s="226"/>
      <c r="P46" s="226"/>
      <c r="Q46" s="245"/>
      <c r="R46" s="235"/>
      <c r="S46" s="236"/>
      <c r="T46" s="16"/>
      <c r="U46" s="16"/>
    </row>
    <row r="47" spans="1:37" ht="14.25" customHeight="1">
      <c r="A47" s="5"/>
      <c r="B47" s="217"/>
      <c r="C47" s="220"/>
      <c r="D47" s="220"/>
      <c r="E47" s="268"/>
      <c r="F47" s="138"/>
      <c r="G47" s="145"/>
      <c r="H47" s="129"/>
      <c r="I47" s="18"/>
      <c r="J47" s="226"/>
      <c r="K47" s="226"/>
      <c r="L47" s="226"/>
      <c r="M47" s="231"/>
      <c r="N47" s="226"/>
      <c r="O47" s="226"/>
      <c r="P47" s="226"/>
      <c r="Q47" s="245"/>
      <c r="R47" s="235"/>
      <c r="S47" s="236"/>
      <c r="T47" s="16"/>
      <c r="U47" s="16"/>
    </row>
    <row r="48" spans="1:37" ht="14.25" customHeight="1">
      <c r="A48" s="5"/>
      <c r="B48" s="217"/>
      <c r="C48" s="220"/>
      <c r="D48" s="220"/>
      <c r="E48" s="269"/>
      <c r="F48" s="129"/>
      <c r="G48" s="140"/>
      <c r="H48" s="138"/>
      <c r="I48" s="18"/>
      <c r="J48" s="226"/>
      <c r="K48" s="226"/>
      <c r="L48" s="226"/>
      <c r="M48" s="231"/>
      <c r="N48" s="226"/>
      <c r="O48" s="226"/>
      <c r="P48" s="226"/>
      <c r="Q48" s="245"/>
      <c r="R48" s="235"/>
      <c r="S48" s="236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217"/>
      <c r="C49" s="220"/>
      <c r="D49" s="221"/>
      <c r="E49" s="270"/>
      <c r="F49" s="131"/>
      <c r="G49" s="144"/>
      <c r="H49" s="141"/>
      <c r="I49" s="22"/>
      <c r="J49" s="227"/>
      <c r="K49" s="227"/>
      <c r="L49" s="227"/>
      <c r="M49" s="232"/>
      <c r="N49" s="227"/>
      <c r="O49" s="227"/>
      <c r="P49" s="227"/>
      <c r="Q49" s="245"/>
      <c r="R49" s="237"/>
      <c r="S49" s="238"/>
    </row>
    <row r="50" spans="2:19" ht="14.25" customHeight="1">
      <c r="B50" s="217"/>
      <c r="C50" s="220"/>
      <c r="D50" s="220" t="s">
        <v>41</v>
      </c>
      <c r="E50" s="272" t="s">
        <v>46</v>
      </c>
      <c r="F50" s="142" t="s">
        <v>47</v>
      </c>
      <c r="G50" s="143" t="s">
        <v>284</v>
      </c>
      <c r="H50" s="174" t="s">
        <v>285</v>
      </c>
      <c r="I50" s="14"/>
      <c r="J50" s="225">
        <v>0</v>
      </c>
      <c r="K50" s="225">
        <v>0</v>
      </c>
      <c r="L50" s="225">
        <v>0</v>
      </c>
      <c r="M50" s="230">
        <v>0</v>
      </c>
      <c r="N50" s="225">
        <v>1.1000000000000001</v>
      </c>
      <c r="O50" s="225">
        <v>0</v>
      </c>
      <c r="P50" s="225">
        <v>0</v>
      </c>
      <c r="Q50" s="230">
        <f>SUM(J50*70+K50*75+L50*120+M50*25+N50*60+O50*45+P50*4)</f>
        <v>66</v>
      </c>
      <c r="R50" s="296" t="s">
        <v>48</v>
      </c>
      <c r="S50" s="297"/>
    </row>
    <row r="51" spans="2:19" ht="14.25" customHeight="1">
      <c r="B51" s="217"/>
      <c r="C51" s="220"/>
      <c r="D51" s="220"/>
      <c r="E51" s="273"/>
      <c r="F51" s="129"/>
      <c r="G51" s="140"/>
      <c r="H51" s="141"/>
      <c r="I51" s="18"/>
      <c r="J51" s="226"/>
      <c r="K51" s="226"/>
      <c r="L51" s="226"/>
      <c r="M51" s="231"/>
      <c r="N51" s="226"/>
      <c r="O51" s="226"/>
      <c r="P51" s="226"/>
      <c r="Q51" s="245"/>
      <c r="R51" s="235"/>
      <c r="S51" s="236"/>
    </row>
    <row r="52" spans="2:19" ht="14.25" customHeight="1">
      <c r="B52" s="217"/>
      <c r="C52" s="220"/>
      <c r="D52" s="220"/>
      <c r="E52" s="274"/>
      <c r="F52" s="131"/>
      <c r="G52" s="144"/>
      <c r="H52" s="175"/>
      <c r="I52" s="22"/>
      <c r="J52" s="226"/>
      <c r="K52" s="226"/>
      <c r="L52" s="226"/>
      <c r="M52" s="231"/>
      <c r="N52" s="226"/>
      <c r="O52" s="226"/>
      <c r="P52" s="226"/>
      <c r="Q52" s="245"/>
      <c r="R52" s="235"/>
      <c r="S52" s="236"/>
    </row>
    <row r="53" spans="2:19" ht="14.25" customHeight="1">
      <c r="B53" s="217"/>
      <c r="C53" s="220"/>
      <c r="D53" s="220"/>
      <c r="E53" s="272"/>
      <c r="F53" s="138"/>
      <c r="G53" s="145"/>
      <c r="H53" s="129"/>
      <c r="I53" s="18"/>
      <c r="J53" s="226"/>
      <c r="K53" s="226"/>
      <c r="L53" s="226"/>
      <c r="M53" s="231"/>
      <c r="N53" s="226"/>
      <c r="O53" s="226"/>
      <c r="P53" s="226"/>
      <c r="Q53" s="245"/>
      <c r="R53" s="235"/>
      <c r="S53" s="236"/>
    </row>
    <row r="54" spans="2:19" ht="14.25" customHeight="1">
      <c r="B54" s="217"/>
      <c r="C54" s="220"/>
      <c r="D54" s="220"/>
      <c r="E54" s="273"/>
      <c r="F54" s="129"/>
      <c r="G54" s="140"/>
      <c r="H54" s="138"/>
      <c r="I54" s="18"/>
      <c r="J54" s="226"/>
      <c r="K54" s="226"/>
      <c r="L54" s="226"/>
      <c r="M54" s="231"/>
      <c r="N54" s="226"/>
      <c r="O54" s="226"/>
      <c r="P54" s="226"/>
      <c r="Q54" s="245"/>
      <c r="R54" s="235"/>
      <c r="S54" s="236"/>
    </row>
    <row r="55" spans="2:19" ht="14.25" customHeight="1">
      <c r="B55" s="218"/>
      <c r="C55" s="221"/>
      <c r="D55" s="221"/>
      <c r="E55" s="274"/>
      <c r="F55" s="131"/>
      <c r="G55" s="144"/>
      <c r="H55" s="141"/>
      <c r="I55" s="22"/>
      <c r="J55" s="227"/>
      <c r="K55" s="227"/>
      <c r="L55" s="227"/>
      <c r="M55" s="232"/>
      <c r="N55" s="227"/>
      <c r="O55" s="227"/>
      <c r="P55" s="227"/>
      <c r="Q55" s="245"/>
      <c r="R55" s="237"/>
      <c r="S55" s="238"/>
    </row>
    <row r="56" spans="2:19" ht="14.25" customHeight="1">
      <c r="B56" s="216">
        <v>45618</v>
      </c>
      <c r="C56" s="271" t="s">
        <v>49</v>
      </c>
      <c r="D56" s="219" t="s">
        <v>40</v>
      </c>
      <c r="E56" s="299" t="s">
        <v>213</v>
      </c>
      <c r="F56" s="110"/>
      <c r="G56" s="111"/>
      <c r="H56" s="110"/>
      <c r="I56" s="94"/>
      <c r="J56" s="225"/>
      <c r="K56" s="225"/>
      <c r="L56" s="225"/>
      <c r="M56" s="230"/>
      <c r="N56" s="225"/>
      <c r="O56" s="225"/>
      <c r="P56" s="225"/>
      <c r="Q56" s="230"/>
      <c r="R56" s="235"/>
      <c r="S56" s="236"/>
    </row>
    <row r="57" spans="2:19" ht="14.25" customHeight="1">
      <c r="B57" s="217"/>
      <c r="C57" s="220"/>
      <c r="D57" s="220"/>
      <c r="E57" s="300"/>
      <c r="F57" s="168"/>
      <c r="G57" s="169"/>
      <c r="H57" s="151"/>
      <c r="I57" s="94"/>
      <c r="J57" s="226"/>
      <c r="K57" s="226"/>
      <c r="L57" s="226"/>
      <c r="M57" s="231"/>
      <c r="N57" s="226"/>
      <c r="O57" s="226"/>
      <c r="P57" s="226"/>
      <c r="Q57" s="245"/>
      <c r="R57" s="235"/>
      <c r="S57" s="236"/>
    </row>
    <row r="58" spans="2:19" ht="14.25" customHeight="1">
      <c r="B58" s="217"/>
      <c r="C58" s="220"/>
      <c r="D58" s="220"/>
      <c r="E58" s="301"/>
      <c r="F58" s="153"/>
      <c r="G58" s="154"/>
      <c r="H58" s="153"/>
      <c r="I58" s="107"/>
      <c r="J58" s="226"/>
      <c r="K58" s="226"/>
      <c r="L58" s="226"/>
      <c r="M58" s="231"/>
      <c r="N58" s="226"/>
      <c r="O58" s="226"/>
      <c r="P58" s="226"/>
      <c r="Q58" s="245"/>
      <c r="R58" s="235"/>
      <c r="S58" s="236"/>
    </row>
    <row r="59" spans="2:19" ht="14.25" customHeight="1">
      <c r="B59" s="217"/>
      <c r="C59" s="220"/>
      <c r="D59" s="220"/>
      <c r="E59" s="268" t="s">
        <v>214</v>
      </c>
      <c r="F59" s="142"/>
      <c r="G59" s="145"/>
      <c r="H59" s="176"/>
      <c r="I59" s="14"/>
      <c r="J59" s="226"/>
      <c r="K59" s="226"/>
      <c r="L59" s="226"/>
      <c r="M59" s="231"/>
      <c r="N59" s="226"/>
      <c r="O59" s="226"/>
      <c r="P59" s="226"/>
      <c r="Q59" s="245"/>
      <c r="R59" s="235"/>
      <c r="S59" s="236"/>
    </row>
    <row r="60" spans="2:19" ht="14.25" customHeight="1">
      <c r="B60" s="217"/>
      <c r="C60" s="220"/>
      <c r="D60" s="220"/>
      <c r="E60" s="269"/>
      <c r="F60" s="129"/>
      <c r="G60" s="140"/>
      <c r="H60" s="141"/>
      <c r="I60" s="18"/>
      <c r="J60" s="226"/>
      <c r="K60" s="226"/>
      <c r="L60" s="226"/>
      <c r="M60" s="231"/>
      <c r="N60" s="226"/>
      <c r="O60" s="226"/>
      <c r="P60" s="226"/>
      <c r="Q60" s="245"/>
      <c r="R60" s="235"/>
      <c r="S60" s="236"/>
    </row>
    <row r="61" spans="2:19" ht="14.25" customHeight="1">
      <c r="B61" s="217"/>
      <c r="C61" s="220"/>
      <c r="D61" s="221"/>
      <c r="E61" s="270"/>
      <c r="F61" s="131"/>
      <c r="G61" s="144"/>
      <c r="H61" s="175"/>
      <c r="I61" s="22"/>
      <c r="J61" s="227"/>
      <c r="K61" s="227"/>
      <c r="L61" s="227"/>
      <c r="M61" s="232"/>
      <c r="N61" s="227"/>
      <c r="O61" s="227"/>
      <c r="P61" s="227"/>
      <c r="Q61" s="245"/>
      <c r="R61" s="237"/>
      <c r="S61" s="238"/>
    </row>
    <row r="62" spans="2:19" ht="14.25" customHeight="1">
      <c r="B62" s="217"/>
      <c r="C62" s="220"/>
      <c r="D62" s="220" t="s">
        <v>41</v>
      </c>
      <c r="E62" s="246" t="s">
        <v>215</v>
      </c>
      <c r="F62" s="79"/>
      <c r="G62" s="143"/>
      <c r="H62" s="177"/>
      <c r="I62" s="33"/>
      <c r="J62" s="225"/>
      <c r="K62" s="225"/>
      <c r="L62" s="225"/>
      <c r="M62" s="230"/>
      <c r="N62" s="225"/>
      <c r="O62" s="225"/>
      <c r="P62" s="225"/>
      <c r="Q62" s="230"/>
      <c r="R62" s="235"/>
      <c r="S62" s="236"/>
    </row>
    <row r="63" spans="2:19" ht="14.25" customHeight="1">
      <c r="B63" s="217"/>
      <c r="C63" s="220"/>
      <c r="D63" s="220"/>
      <c r="E63" s="247"/>
      <c r="F63" s="134"/>
      <c r="G63" s="146"/>
      <c r="H63" s="172"/>
      <c r="I63" s="34"/>
      <c r="J63" s="226"/>
      <c r="K63" s="226"/>
      <c r="L63" s="226"/>
      <c r="M63" s="231"/>
      <c r="N63" s="226"/>
      <c r="O63" s="226"/>
      <c r="P63" s="226"/>
      <c r="Q63" s="245"/>
      <c r="R63" s="235"/>
      <c r="S63" s="236"/>
    </row>
    <row r="64" spans="2:19" ht="14.25" customHeight="1">
      <c r="B64" s="217"/>
      <c r="C64" s="220"/>
      <c r="D64" s="220"/>
      <c r="E64" s="248"/>
      <c r="F64" s="136"/>
      <c r="G64" s="148"/>
      <c r="H64" s="173"/>
      <c r="I64" s="36"/>
      <c r="J64" s="226"/>
      <c r="K64" s="226"/>
      <c r="L64" s="226"/>
      <c r="M64" s="231"/>
      <c r="N64" s="226"/>
      <c r="O64" s="226"/>
      <c r="P64" s="226"/>
      <c r="Q64" s="245"/>
      <c r="R64" s="235"/>
      <c r="S64" s="236"/>
    </row>
    <row r="65" spans="2:19" ht="14.25" customHeight="1">
      <c r="B65" s="217"/>
      <c r="C65" s="220"/>
      <c r="D65" s="220"/>
      <c r="E65" s="249" t="s">
        <v>216</v>
      </c>
      <c r="F65" s="24"/>
      <c r="G65" s="14"/>
      <c r="H65" s="25"/>
      <c r="I65" s="14"/>
      <c r="J65" s="226"/>
      <c r="K65" s="226"/>
      <c r="L65" s="226"/>
      <c r="M65" s="231"/>
      <c r="N65" s="226"/>
      <c r="O65" s="226"/>
      <c r="P65" s="226"/>
      <c r="Q65" s="245"/>
      <c r="R65" s="235"/>
      <c r="S65" s="236"/>
    </row>
    <row r="66" spans="2:19" ht="14.25" customHeight="1">
      <c r="B66" s="217"/>
      <c r="C66" s="220"/>
      <c r="D66" s="220"/>
      <c r="E66" s="250"/>
      <c r="F66" s="25"/>
      <c r="G66" s="18"/>
      <c r="H66" s="25"/>
      <c r="I66" s="18"/>
      <c r="J66" s="226"/>
      <c r="K66" s="226"/>
      <c r="L66" s="226"/>
      <c r="M66" s="231"/>
      <c r="N66" s="226"/>
      <c r="O66" s="226"/>
      <c r="P66" s="226"/>
      <c r="Q66" s="245"/>
      <c r="R66" s="235"/>
      <c r="S66" s="236"/>
    </row>
    <row r="67" spans="2:19" ht="14.25" customHeight="1">
      <c r="B67" s="218"/>
      <c r="C67" s="221"/>
      <c r="D67" s="221"/>
      <c r="E67" s="251"/>
      <c r="F67" s="19"/>
      <c r="G67" s="18"/>
      <c r="H67" s="21"/>
      <c r="I67" s="22"/>
      <c r="J67" s="227"/>
      <c r="K67" s="227"/>
      <c r="L67" s="227"/>
      <c r="M67" s="232"/>
      <c r="N67" s="227"/>
      <c r="O67" s="227"/>
      <c r="P67" s="227"/>
      <c r="Q67" s="245"/>
      <c r="R67" s="237"/>
      <c r="S67" s="238"/>
    </row>
    <row r="68" spans="2:19" ht="16.149999999999999" hidden="1" customHeight="1">
      <c r="B68" s="216">
        <v>45192</v>
      </c>
      <c r="C68" s="271" t="s">
        <v>75</v>
      </c>
      <c r="D68" s="219" t="s">
        <v>40</v>
      </c>
      <c r="E68" s="246" t="s">
        <v>67</v>
      </c>
      <c r="F68" s="26" t="s">
        <v>68</v>
      </c>
      <c r="G68" s="14" t="s">
        <v>76</v>
      </c>
      <c r="H68" s="15" t="s">
        <v>69</v>
      </c>
      <c r="I68" s="14">
        <v>0.3</v>
      </c>
      <c r="J68" s="225">
        <v>0.8</v>
      </c>
      <c r="K68" s="225">
        <v>0.3</v>
      </c>
      <c r="L68" s="225">
        <v>0</v>
      </c>
      <c r="M68" s="230">
        <v>0.2</v>
      </c>
      <c r="N68" s="225">
        <v>0</v>
      </c>
      <c r="O68" s="225">
        <v>0</v>
      </c>
      <c r="P68" s="225">
        <v>0</v>
      </c>
      <c r="Q68" s="230">
        <f>SUM(J68*70+K68*75+L68*120+M68*25+N68*60+O68*45+P68*4)</f>
        <v>83.5</v>
      </c>
      <c r="R68" s="235"/>
      <c r="S68" s="236"/>
    </row>
    <row r="69" spans="2:19" ht="16.5" hidden="1">
      <c r="B69" s="217"/>
      <c r="C69" s="220"/>
      <c r="D69" s="220"/>
      <c r="E69" s="247"/>
      <c r="F69" s="25" t="s">
        <v>62</v>
      </c>
      <c r="G69" s="18">
        <v>1</v>
      </c>
      <c r="H69" s="19" t="s">
        <v>58</v>
      </c>
      <c r="I69" s="18">
        <v>0.3</v>
      </c>
      <c r="J69" s="226"/>
      <c r="K69" s="226"/>
      <c r="L69" s="226"/>
      <c r="M69" s="231"/>
      <c r="N69" s="226"/>
      <c r="O69" s="226"/>
      <c r="P69" s="226"/>
      <c r="Q69" s="245"/>
      <c r="R69" s="235"/>
      <c r="S69" s="236"/>
    </row>
    <row r="70" spans="2:19" ht="16.5" hidden="1">
      <c r="B70" s="217"/>
      <c r="C70" s="220"/>
      <c r="D70" s="220"/>
      <c r="E70" s="248"/>
      <c r="F70" s="21" t="s">
        <v>61</v>
      </c>
      <c r="G70" s="22">
        <v>1.5</v>
      </c>
      <c r="H70" s="23"/>
      <c r="I70" s="22"/>
      <c r="J70" s="226"/>
      <c r="K70" s="226"/>
      <c r="L70" s="226"/>
      <c r="M70" s="231"/>
      <c r="N70" s="226"/>
      <c r="O70" s="226"/>
      <c r="P70" s="226"/>
      <c r="Q70" s="245"/>
      <c r="R70" s="235"/>
      <c r="S70" s="236"/>
    </row>
    <row r="71" spans="2:19" ht="16.5" hidden="1">
      <c r="B71" s="217"/>
      <c r="C71" s="220"/>
      <c r="D71" s="220"/>
      <c r="E71" s="265"/>
      <c r="F71" s="24"/>
      <c r="G71" s="14"/>
      <c r="H71" s="25"/>
      <c r="I71" s="18"/>
      <c r="J71" s="226"/>
      <c r="K71" s="226"/>
      <c r="L71" s="226"/>
      <c r="M71" s="231"/>
      <c r="N71" s="226"/>
      <c r="O71" s="226"/>
      <c r="P71" s="226"/>
      <c r="Q71" s="245"/>
      <c r="R71" s="235"/>
      <c r="S71" s="236"/>
    </row>
    <row r="72" spans="2:19" ht="16.5" hidden="1">
      <c r="B72" s="217"/>
      <c r="C72" s="220"/>
      <c r="D72" s="220"/>
      <c r="E72" s="266"/>
      <c r="F72" s="25"/>
      <c r="G72" s="18"/>
      <c r="H72" s="24"/>
      <c r="I72" s="18"/>
      <c r="J72" s="226"/>
      <c r="K72" s="226"/>
      <c r="L72" s="226"/>
      <c r="M72" s="231"/>
      <c r="N72" s="226"/>
      <c r="O72" s="226"/>
      <c r="P72" s="226"/>
      <c r="Q72" s="245"/>
      <c r="R72" s="235"/>
      <c r="S72" s="236"/>
    </row>
    <row r="73" spans="2:19" ht="16.5" hidden="1">
      <c r="B73" s="217"/>
      <c r="C73" s="220"/>
      <c r="D73" s="221"/>
      <c r="E73" s="267"/>
      <c r="F73" s="19"/>
      <c r="G73" s="18"/>
      <c r="H73" s="19"/>
      <c r="I73" s="22"/>
      <c r="J73" s="227"/>
      <c r="K73" s="227"/>
      <c r="L73" s="227"/>
      <c r="M73" s="232"/>
      <c r="N73" s="227"/>
      <c r="O73" s="227"/>
      <c r="P73" s="227"/>
      <c r="Q73" s="245"/>
      <c r="R73" s="237"/>
      <c r="S73" s="238"/>
    </row>
    <row r="74" spans="2:19" ht="16.149999999999999" hidden="1" customHeight="1">
      <c r="B74" s="217"/>
      <c r="C74" s="220"/>
      <c r="D74" s="220" t="s">
        <v>41</v>
      </c>
      <c r="E74" s="242" t="s">
        <v>70</v>
      </c>
      <c r="F74" s="26" t="s">
        <v>65</v>
      </c>
      <c r="G74" s="14">
        <v>2</v>
      </c>
      <c r="H74" s="15" t="s">
        <v>71</v>
      </c>
      <c r="I74" s="14"/>
      <c r="J74" s="225">
        <v>1.4</v>
      </c>
      <c r="K74" s="225">
        <v>0</v>
      </c>
      <c r="L74" s="225">
        <v>0</v>
      </c>
      <c r="M74" s="230">
        <v>0</v>
      </c>
      <c r="N74" s="225">
        <v>0</v>
      </c>
      <c r="O74" s="225">
        <v>0</v>
      </c>
      <c r="P74" s="225">
        <v>10</v>
      </c>
      <c r="Q74" s="230">
        <f>SUM(J74*70+K74*75+L74*120+M74*25+N74*60+O74*45+P74*4)</f>
        <v>138</v>
      </c>
      <c r="R74" s="235"/>
      <c r="S74" s="236"/>
    </row>
    <row r="75" spans="2:19" ht="16.5" hidden="1">
      <c r="B75" s="217"/>
      <c r="C75" s="220"/>
      <c r="D75" s="220"/>
      <c r="E75" s="243"/>
      <c r="F75" s="25" t="s">
        <v>73</v>
      </c>
      <c r="G75" s="18">
        <v>1</v>
      </c>
      <c r="H75" s="19" t="s">
        <v>71</v>
      </c>
      <c r="I75" s="18"/>
      <c r="J75" s="226"/>
      <c r="K75" s="226"/>
      <c r="L75" s="226"/>
      <c r="M75" s="231"/>
      <c r="N75" s="226"/>
      <c r="O75" s="226"/>
      <c r="P75" s="226"/>
      <c r="Q75" s="245"/>
      <c r="R75" s="235"/>
      <c r="S75" s="236"/>
    </row>
    <row r="76" spans="2:19" ht="16.5" hidden="1">
      <c r="B76" s="217"/>
      <c r="C76" s="220"/>
      <c r="D76" s="220"/>
      <c r="E76" s="244"/>
      <c r="F76" s="21" t="s">
        <v>50</v>
      </c>
      <c r="G76" s="22">
        <v>1</v>
      </c>
      <c r="H76" s="23"/>
      <c r="I76" s="22"/>
      <c r="J76" s="226"/>
      <c r="K76" s="226"/>
      <c r="L76" s="226"/>
      <c r="M76" s="231"/>
      <c r="N76" s="226"/>
      <c r="O76" s="226"/>
      <c r="P76" s="226"/>
      <c r="Q76" s="245"/>
      <c r="R76" s="235"/>
      <c r="S76" s="236"/>
    </row>
    <row r="77" spans="2:19" ht="16.5" hidden="1">
      <c r="B77" s="217"/>
      <c r="C77" s="220"/>
      <c r="D77" s="220"/>
      <c r="E77" s="249"/>
      <c r="F77" s="24"/>
      <c r="G77" s="14"/>
      <c r="H77" s="25"/>
      <c r="I77" s="14"/>
      <c r="J77" s="226"/>
      <c r="K77" s="226"/>
      <c r="L77" s="226"/>
      <c r="M77" s="231"/>
      <c r="N77" s="226"/>
      <c r="O77" s="226"/>
      <c r="P77" s="226"/>
      <c r="Q77" s="245"/>
      <c r="R77" s="235"/>
      <c r="S77" s="236"/>
    </row>
    <row r="78" spans="2:19" ht="16.5" hidden="1">
      <c r="B78" s="217"/>
      <c r="C78" s="220"/>
      <c r="D78" s="220"/>
      <c r="E78" s="250"/>
      <c r="F78" s="25"/>
      <c r="G78" s="18"/>
      <c r="H78" s="25"/>
      <c r="I78" s="18"/>
      <c r="J78" s="226"/>
      <c r="K78" s="226"/>
      <c r="L78" s="226"/>
      <c r="M78" s="231"/>
      <c r="N78" s="226"/>
      <c r="O78" s="226"/>
      <c r="P78" s="226"/>
      <c r="Q78" s="245"/>
      <c r="R78" s="235"/>
      <c r="S78" s="236"/>
    </row>
    <row r="79" spans="2:19" ht="16.5" hidden="1">
      <c r="B79" s="218"/>
      <c r="C79" s="221"/>
      <c r="D79" s="221"/>
      <c r="E79" s="251"/>
      <c r="F79" s="19"/>
      <c r="G79" s="18"/>
      <c r="H79" s="21"/>
      <c r="I79" s="22"/>
      <c r="J79" s="227"/>
      <c r="K79" s="227"/>
      <c r="L79" s="227"/>
      <c r="M79" s="232"/>
      <c r="N79" s="227"/>
      <c r="O79" s="227"/>
      <c r="P79" s="227"/>
      <c r="Q79" s="245"/>
      <c r="R79" s="237"/>
      <c r="S79" s="238"/>
    </row>
    <row r="80" spans="2:19">
      <c r="B80" s="279" t="s">
        <v>51</v>
      </c>
      <c r="C80" s="280"/>
      <c r="D80" s="280"/>
      <c r="E80" s="281"/>
      <c r="F80" s="288" t="s">
        <v>52</v>
      </c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1"/>
    </row>
    <row r="81" spans="2:19">
      <c r="B81" s="282"/>
      <c r="C81" s="283"/>
      <c r="D81" s="283"/>
      <c r="E81" s="284"/>
      <c r="F81" s="282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4"/>
    </row>
    <row r="82" spans="2:19">
      <c r="B82" s="282"/>
      <c r="C82" s="283"/>
      <c r="D82" s="283"/>
      <c r="E82" s="284"/>
      <c r="F82" s="282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4"/>
    </row>
    <row r="83" spans="2:19">
      <c r="B83" s="285"/>
      <c r="C83" s="286"/>
      <c r="D83" s="286"/>
      <c r="E83" s="287"/>
      <c r="F83" s="285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7"/>
    </row>
    <row r="84" spans="2:19" ht="16.5">
      <c r="B84" s="277" t="s">
        <v>84</v>
      </c>
      <c r="C84" s="278"/>
      <c r="D84" s="278"/>
      <c r="E84" s="278"/>
      <c r="F84" s="278"/>
      <c r="G84" s="278"/>
      <c r="H84" s="278" t="s">
        <v>53</v>
      </c>
      <c r="I84" s="278"/>
      <c r="J84" s="278"/>
      <c r="K84" s="278"/>
      <c r="L84" s="278"/>
      <c r="M84" s="278"/>
      <c r="N84" s="278" t="s">
        <v>54</v>
      </c>
      <c r="O84" s="278"/>
      <c r="P84" s="278"/>
      <c r="Q84" s="278"/>
      <c r="R84" s="278"/>
      <c r="S84" s="278"/>
    </row>
    <row r="85" spans="2:19" ht="16.5">
      <c r="B85" s="41"/>
    </row>
  </sheetData>
  <sheetProtection formatCells="0" selectLockedCells="1" selectUnlockedCells="1"/>
  <mergeCells count="184">
    <mergeCell ref="Q68:Q73"/>
    <mergeCell ref="R68:S73"/>
    <mergeCell ref="E71:E73"/>
    <mergeCell ref="D74:D79"/>
    <mergeCell ref="E74:E76"/>
    <mergeCell ref="J74:J79"/>
    <mergeCell ref="K74:K79"/>
    <mergeCell ref="L74:L79"/>
    <mergeCell ref="M74:M79"/>
    <mergeCell ref="N74:N79"/>
    <mergeCell ref="O74:O79"/>
    <mergeCell ref="P74:P79"/>
    <mergeCell ref="Q74:Q79"/>
    <mergeCell ref="R74:S79"/>
    <mergeCell ref="E77:E79"/>
    <mergeCell ref="N56:N61"/>
    <mergeCell ref="O56:O61"/>
    <mergeCell ref="P56:P61"/>
    <mergeCell ref="Q56:Q61"/>
    <mergeCell ref="B84:G84"/>
    <mergeCell ref="H84:M84"/>
    <mergeCell ref="N84:S84"/>
    <mergeCell ref="P62:P67"/>
    <mergeCell ref="Q62:Q67"/>
    <mergeCell ref="R62:S67"/>
    <mergeCell ref="E65:E67"/>
    <mergeCell ref="B80:E83"/>
    <mergeCell ref="F80:S83"/>
    <mergeCell ref="B68:B79"/>
    <mergeCell ref="C68:C79"/>
    <mergeCell ref="D68:D73"/>
    <mergeCell ref="E68:E70"/>
    <mergeCell ref="J68:J73"/>
    <mergeCell ref="K68:K73"/>
    <mergeCell ref="L68:L73"/>
    <mergeCell ref="M68:M73"/>
    <mergeCell ref="N68:N73"/>
    <mergeCell ref="O68:O73"/>
    <mergeCell ref="P68:P73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R26:S31"/>
    <mergeCell ref="E29:E31"/>
    <mergeCell ref="E26:E28"/>
    <mergeCell ref="J26:J31"/>
    <mergeCell ref="K26:K31"/>
    <mergeCell ref="L26:L31"/>
    <mergeCell ref="M26:M31"/>
    <mergeCell ref="N26:N31"/>
    <mergeCell ref="O26:O31"/>
    <mergeCell ref="P26:P31"/>
    <mergeCell ref="Q26:Q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K73"/>
  <sheetViews>
    <sheetView tabSelected="1" workbookViewId="0">
      <pane ySplit="7" topLeftCell="A18" activePane="bottomLeft" state="frozen"/>
      <selection pane="bottomLeft" activeCell="U18" sqref="U18"/>
    </sheetView>
  </sheetViews>
  <sheetFormatPr defaultColWidth="9" defaultRowHeight="16.5"/>
  <cols>
    <col min="1" max="1" width="14.875" style="8" customWidth="1"/>
    <col min="2" max="4" width="3.625" style="8" customWidth="1"/>
    <col min="5" max="6" width="12.625" style="8" customWidth="1"/>
    <col min="7" max="7" width="6" style="5" customWidth="1"/>
    <col min="8" max="8" width="12.625" style="8" customWidth="1"/>
    <col min="9" max="9" width="6" style="5" customWidth="1"/>
    <col min="10" max="19" width="3.875" style="8" customWidth="1"/>
    <col min="20" max="20" width="2.5" style="8" customWidth="1"/>
    <col min="21" max="21" width="12.375" style="8" customWidth="1"/>
    <col min="22" max="23" width="9" style="8"/>
    <col min="24" max="24" width="4.5" style="8" bestFit="1" customWidth="1"/>
    <col min="25" max="25" width="9" style="8"/>
    <col min="26" max="26" width="4.5" style="8" bestFit="1" customWidth="1"/>
    <col min="27" max="28" width="5.625" style="8" customWidth="1"/>
    <col min="29" max="29" width="9" style="8" customWidth="1"/>
    <col min="30" max="30" width="5.625" style="8" customWidth="1"/>
    <col min="31" max="31" width="9" style="8" customWidth="1"/>
    <col min="32" max="33" width="5.625" style="8" customWidth="1"/>
    <col min="34" max="34" width="9" style="8" customWidth="1"/>
    <col min="35" max="35" width="5.625" style="8" customWidth="1"/>
    <col min="36" max="36" width="9" style="8" customWidth="1"/>
    <col min="37" max="37" width="11.625" style="8" bestFit="1" customWidth="1"/>
    <col min="38" max="16384" width="9" style="8"/>
  </cols>
  <sheetData>
    <row r="1" spans="1:23" ht="15.75" customHeight="1">
      <c r="A1" s="5"/>
      <c r="B1" s="6"/>
      <c r="C1" s="6"/>
      <c r="D1" s="6"/>
      <c r="E1" s="6"/>
      <c r="F1" s="6"/>
      <c r="G1" s="6"/>
      <c r="H1" s="6"/>
      <c r="I1" s="6"/>
      <c r="J1" s="5"/>
      <c r="K1" s="7"/>
      <c r="L1" s="7"/>
      <c r="M1" s="7"/>
      <c r="N1" s="7"/>
      <c r="O1" s="194" t="s">
        <v>19</v>
      </c>
      <c r="P1" s="194"/>
      <c r="Q1" s="194"/>
      <c r="R1" s="194"/>
      <c r="S1" s="6">
        <v>21</v>
      </c>
    </row>
    <row r="2" spans="1:23" ht="15.75" customHeight="1">
      <c r="A2" s="5"/>
      <c r="B2" s="195" t="s">
        <v>20</v>
      </c>
      <c r="C2" s="196"/>
      <c r="D2" s="196"/>
      <c r="E2" s="196"/>
      <c r="F2" s="196" t="s">
        <v>211</v>
      </c>
      <c r="G2" s="196"/>
      <c r="H2" s="196"/>
      <c r="I2" s="196"/>
      <c r="J2" s="196"/>
      <c r="K2" s="196"/>
      <c r="L2" s="196"/>
      <c r="M2" s="196"/>
      <c r="N2" s="196"/>
      <c r="O2" s="197" t="s">
        <v>21</v>
      </c>
      <c r="P2" s="197"/>
      <c r="Q2" s="197"/>
      <c r="R2" s="197"/>
      <c r="S2" s="9" t="s">
        <v>57</v>
      </c>
      <c r="T2" s="10"/>
      <c r="U2" s="11"/>
    </row>
    <row r="3" spans="1:23" ht="14.25" customHeight="1">
      <c r="A3" s="6"/>
      <c r="B3" s="198" t="s">
        <v>22</v>
      </c>
      <c r="C3" s="198" t="s">
        <v>23</v>
      </c>
      <c r="D3" s="198" t="s">
        <v>24</v>
      </c>
      <c r="E3" s="201" t="s">
        <v>25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204" t="s">
        <v>26</v>
      </c>
      <c r="S3" s="205"/>
      <c r="T3" s="10"/>
      <c r="U3" s="11"/>
    </row>
    <row r="4" spans="1:23" ht="14.25" customHeight="1">
      <c r="A4" s="5"/>
      <c r="B4" s="199"/>
      <c r="C4" s="199"/>
      <c r="D4" s="199"/>
      <c r="E4" s="210" t="s">
        <v>27</v>
      </c>
      <c r="F4" s="228" t="s">
        <v>28</v>
      </c>
      <c r="G4" s="198" t="s">
        <v>29</v>
      </c>
      <c r="H4" s="228" t="s">
        <v>28</v>
      </c>
      <c r="I4" s="198" t="s">
        <v>29</v>
      </c>
      <c r="J4" s="202" t="s">
        <v>30</v>
      </c>
      <c r="K4" s="202"/>
      <c r="L4" s="202"/>
      <c r="M4" s="202"/>
      <c r="N4" s="202"/>
      <c r="O4" s="202"/>
      <c r="P4" s="202"/>
      <c r="Q4" s="203"/>
      <c r="R4" s="206"/>
      <c r="S4" s="207"/>
      <c r="T4" s="10"/>
      <c r="U4" s="11"/>
    </row>
    <row r="5" spans="1:23" ht="14.25" customHeight="1">
      <c r="A5" s="5"/>
      <c r="B5" s="199"/>
      <c r="C5" s="199"/>
      <c r="D5" s="199"/>
      <c r="E5" s="210"/>
      <c r="F5" s="228"/>
      <c r="G5" s="199"/>
      <c r="H5" s="228"/>
      <c r="I5" s="199"/>
      <c r="J5" s="198" t="s">
        <v>31</v>
      </c>
      <c r="K5" s="198" t="s">
        <v>32</v>
      </c>
      <c r="L5" s="198" t="s">
        <v>33</v>
      </c>
      <c r="M5" s="198" t="s">
        <v>34</v>
      </c>
      <c r="N5" s="198" t="s">
        <v>35</v>
      </c>
      <c r="O5" s="212" t="s">
        <v>36</v>
      </c>
      <c r="P5" s="212" t="s">
        <v>37</v>
      </c>
      <c r="Q5" s="215" t="s">
        <v>38</v>
      </c>
      <c r="R5" s="206"/>
      <c r="S5" s="207"/>
      <c r="T5" s="10"/>
      <c r="U5" s="11"/>
    </row>
    <row r="6" spans="1:23" ht="14.25" customHeight="1">
      <c r="A6" s="45" t="s">
        <v>238</v>
      </c>
      <c r="B6" s="199"/>
      <c r="C6" s="199"/>
      <c r="D6" s="199"/>
      <c r="E6" s="210"/>
      <c r="F6" s="228"/>
      <c r="G6" s="199"/>
      <c r="H6" s="228"/>
      <c r="I6" s="199"/>
      <c r="J6" s="199"/>
      <c r="K6" s="199"/>
      <c r="L6" s="199"/>
      <c r="M6" s="199"/>
      <c r="N6" s="199"/>
      <c r="O6" s="213"/>
      <c r="P6" s="213"/>
      <c r="Q6" s="215"/>
      <c r="R6" s="206"/>
      <c r="S6" s="207"/>
      <c r="T6" s="10"/>
      <c r="U6" s="11"/>
    </row>
    <row r="7" spans="1:23" ht="14.25" customHeight="1">
      <c r="A7" s="45"/>
      <c r="B7" s="200"/>
      <c r="C7" s="200"/>
      <c r="D7" s="200"/>
      <c r="E7" s="211"/>
      <c r="F7" s="229"/>
      <c r="G7" s="200"/>
      <c r="H7" s="228"/>
      <c r="I7" s="200"/>
      <c r="J7" s="200"/>
      <c r="K7" s="200"/>
      <c r="L7" s="200"/>
      <c r="M7" s="200"/>
      <c r="N7" s="200"/>
      <c r="O7" s="214"/>
      <c r="P7" s="214"/>
      <c r="Q7" s="215"/>
      <c r="R7" s="208"/>
      <c r="S7" s="209"/>
      <c r="T7" s="10"/>
      <c r="U7" s="11"/>
    </row>
    <row r="8" spans="1:23" ht="14.25" customHeight="1">
      <c r="A8" s="5"/>
      <c r="B8" s="216">
        <v>45621</v>
      </c>
      <c r="C8" s="219" t="s">
        <v>39</v>
      </c>
      <c r="D8" s="219" t="s">
        <v>40</v>
      </c>
      <c r="E8" s="276" t="s">
        <v>126</v>
      </c>
      <c r="F8" s="109" t="s">
        <v>126</v>
      </c>
      <c r="G8" s="101" t="s">
        <v>115</v>
      </c>
      <c r="H8" s="15"/>
      <c r="I8" s="14"/>
      <c r="J8" s="290">
        <v>2</v>
      </c>
      <c r="K8" s="290">
        <v>0.1</v>
      </c>
      <c r="L8" s="290">
        <v>0.8</v>
      </c>
      <c r="M8" s="293">
        <v>0</v>
      </c>
      <c r="N8" s="290">
        <v>0</v>
      </c>
      <c r="O8" s="290">
        <v>0.3</v>
      </c>
      <c r="P8" s="290">
        <v>8</v>
      </c>
      <c r="Q8" s="230">
        <f>SUM(J8*70+K8*75+L8*120+M8*25+N8*60+O8*45+P8*4)</f>
        <v>289</v>
      </c>
      <c r="R8" s="235"/>
      <c r="S8" s="236"/>
      <c r="T8" s="10"/>
      <c r="U8" s="11"/>
    </row>
    <row r="9" spans="1:23" ht="14.25" customHeight="1">
      <c r="A9" s="16"/>
      <c r="B9" s="217"/>
      <c r="C9" s="220"/>
      <c r="D9" s="220"/>
      <c r="E9" s="250"/>
      <c r="F9" s="39"/>
      <c r="G9" s="86"/>
      <c r="H9" s="19"/>
      <c r="I9" s="18"/>
      <c r="J9" s="291"/>
      <c r="K9" s="291"/>
      <c r="L9" s="291"/>
      <c r="M9" s="294"/>
      <c r="N9" s="291"/>
      <c r="O9" s="291"/>
      <c r="P9" s="291"/>
      <c r="Q9" s="245"/>
      <c r="R9" s="235"/>
      <c r="S9" s="236"/>
      <c r="T9" s="10"/>
      <c r="U9" s="11"/>
    </row>
    <row r="10" spans="1:23" ht="14.25" customHeight="1">
      <c r="A10" s="20"/>
      <c r="B10" s="217"/>
      <c r="C10" s="220"/>
      <c r="D10" s="220"/>
      <c r="E10" s="251"/>
      <c r="F10" s="43"/>
      <c r="G10" s="88"/>
      <c r="H10" s="23"/>
      <c r="I10" s="22"/>
      <c r="J10" s="291"/>
      <c r="K10" s="291"/>
      <c r="L10" s="291"/>
      <c r="M10" s="294"/>
      <c r="N10" s="291"/>
      <c r="O10" s="291"/>
      <c r="P10" s="291"/>
      <c r="Q10" s="245"/>
      <c r="R10" s="235"/>
      <c r="S10" s="236"/>
      <c r="T10" s="10"/>
      <c r="U10" s="11"/>
    </row>
    <row r="11" spans="1:23" ht="14.25" customHeight="1">
      <c r="A11" s="16"/>
      <c r="B11" s="217"/>
      <c r="C11" s="220"/>
      <c r="D11" s="220"/>
      <c r="E11" s="265" t="s">
        <v>278</v>
      </c>
      <c r="F11" s="42" t="s">
        <v>279</v>
      </c>
      <c r="G11" s="33"/>
      <c r="H11" s="25"/>
      <c r="I11" s="18"/>
      <c r="J11" s="291"/>
      <c r="K11" s="291"/>
      <c r="L11" s="291"/>
      <c r="M11" s="294"/>
      <c r="N11" s="291"/>
      <c r="O11" s="291"/>
      <c r="P11" s="291"/>
      <c r="Q11" s="245"/>
      <c r="R11" s="235"/>
      <c r="S11" s="236"/>
      <c r="U11" s="16"/>
    </row>
    <row r="12" spans="1:23" ht="14.25" customHeight="1">
      <c r="A12" s="5"/>
      <c r="B12" s="217"/>
      <c r="C12" s="220"/>
      <c r="D12" s="220"/>
      <c r="E12" s="266"/>
      <c r="F12" s="39"/>
      <c r="G12" s="18"/>
      <c r="H12" s="24"/>
      <c r="I12" s="18"/>
      <c r="J12" s="291"/>
      <c r="K12" s="291"/>
      <c r="L12" s="291"/>
      <c r="M12" s="294"/>
      <c r="N12" s="291"/>
      <c r="O12" s="291"/>
      <c r="P12" s="291"/>
      <c r="Q12" s="245"/>
      <c r="R12" s="235"/>
      <c r="S12" s="236"/>
      <c r="T12" s="16"/>
      <c r="U12" s="16"/>
    </row>
    <row r="13" spans="1:23" ht="14.25" customHeight="1">
      <c r="A13" s="5"/>
      <c r="B13" s="217"/>
      <c r="C13" s="220"/>
      <c r="D13" s="221"/>
      <c r="E13" s="267"/>
      <c r="F13" s="43"/>
      <c r="G13" s="22"/>
      <c r="H13" s="19"/>
      <c r="I13" s="22"/>
      <c r="J13" s="292"/>
      <c r="K13" s="292"/>
      <c r="L13" s="292"/>
      <c r="M13" s="295"/>
      <c r="N13" s="292"/>
      <c r="O13" s="292"/>
      <c r="P13" s="292"/>
      <c r="Q13" s="245"/>
      <c r="R13" s="237"/>
      <c r="S13" s="238"/>
      <c r="T13" s="16"/>
      <c r="U13" s="16"/>
    </row>
    <row r="14" spans="1:23" ht="14.25" customHeight="1">
      <c r="A14" s="5"/>
      <c r="B14" s="217"/>
      <c r="C14" s="220"/>
      <c r="D14" s="220" t="s">
        <v>41</v>
      </c>
      <c r="E14" s="289" t="s">
        <v>269</v>
      </c>
      <c r="F14" s="103" t="s">
        <v>269</v>
      </c>
      <c r="G14" s="178" t="s">
        <v>115</v>
      </c>
      <c r="H14" s="102"/>
      <c r="I14" s="100"/>
      <c r="J14" s="255">
        <v>1.5</v>
      </c>
      <c r="K14" s="255">
        <v>0.3</v>
      </c>
      <c r="L14" s="255">
        <v>0</v>
      </c>
      <c r="M14" s="262">
        <v>0.3</v>
      </c>
      <c r="N14" s="255">
        <v>0.5</v>
      </c>
      <c r="O14" s="255">
        <v>0.3</v>
      </c>
      <c r="P14" s="255">
        <v>0</v>
      </c>
      <c r="Q14" s="233">
        <f>SUM(J14*70+K14*75+L14*120+M14*25+N14*60+O14*45+P14*4)</f>
        <v>178.5</v>
      </c>
      <c r="R14" s="235" t="s">
        <v>56</v>
      </c>
      <c r="S14" s="236"/>
      <c r="T14" s="16"/>
      <c r="U14" s="16"/>
      <c r="V14" s="27"/>
      <c r="W14" s="27"/>
    </row>
    <row r="15" spans="1:23" ht="14.25" customHeight="1">
      <c r="A15" s="5"/>
      <c r="B15" s="217"/>
      <c r="C15" s="220"/>
      <c r="D15" s="220"/>
      <c r="E15" s="247"/>
      <c r="F15" s="134"/>
      <c r="G15" s="135"/>
      <c r="H15" s="35"/>
      <c r="I15" s="86"/>
      <c r="J15" s="256"/>
      <c r="K15" s="256"/>
      <c r="L15" s="256"/>
      <c r="M15" s="263"/>
      <c r="N15" s="256"/>
      <c r="O15" s="256"/>
      <c r="P15" s="256"/>
      <c r="Q15" s="234"/>
      <c r="R15" s="235"/>
      <c r="S15" s="236"/>
      <c r="T15" s="16"/>
      <c r="U15" s="16"/>
      <c r="V15" s="27"/>
      <c r="W15" s="27"/>
    </row>
    <row r="16" spans="1:23" ht="14.25" customHeight="1">
      <c r="A16" s="5"/>
      <c r="B16" s="217"/>
      <c r="C16" s="220"/>
      <c r="D16" s="220"/>
      <c r="E16" s="248"/>
      <c r="F16" s="136"/>
      <c r="G16" s="137"/>
      <c r="H16" s="37"/>
      <c r="I16" s="88"/>
      <c r="J16" s="256"/>
      <c r="K16" s="256"/>
      <c r="L16" s="256"/>
      <c r="M16" s="263"/>
      <c r="N16" s="256"/>
      <c r="O16" s="256"/>
      <c r="P16" s="256"/>
      <c r="Q16" s="234"/>
      <c r="R16" s="235"/>
      <c r="S16" s="236"/>
      <c r="T16" s="16"/>
      <c r="U16" s="16"/>
      <c r="V16" s="27"/>
      <c r="W16" s="27"/>
    </row>
    <row r="17" spans="1:23" ht="14.25" customHeight="1">
      <c r="A17" s="5"/>
      <c r="B17" s="217"/>
      <c r="C17" s="220"/>
      <c r="D17" s="220"/>
      <c r="E17" s="246" t="s">
        <v>47</v>
      </c>
      <c r="F17" s="138" t="s">
        <v>47</v>
      </c>
      <c r="G17" s="145" t="s">
        <v>103</v>
      </c>
      <c r="H17" s="25"/>
      <c r="I17" s="14"/>
      <c r="J17" s="256"/>
      <c r="K17" s="256"/>
      <c r="L17" s="256"/>
      <c r="M17" s="263"/>
      <c r="N17" s="256"/>
      <c r="O17" s="256"/>
      <c r="P17" s="256"/>
      <c r="Q17" s="234"/>
      <c r="R17" s="235"/>
      <c r="S17" s="236"/>
      <c r="T17" s="16"/>
      <c r="U17" s="16"/>
      <c r="V17" s="27"/>
      <c r="W17" s="27"/>
    </row>
    <row r="18" spans="1:23" ht="14.25" customHeight="1">
      <c r="A18" s="5"/>
      <c r="B18" s="217"/>
      <c r="C18" s="220"/>
      <c r="D18" s="220"/>
      <c r="E18" s="247"/>
      <c r="F18" s="129"/>
      <c r="G18" s="140"/>
      <c r="H18" s="25"/>
      <c r="I18" s="18"/>
      <c r="J18" s="256"/>
      <c r="K18" s="256"/>
      <c r="L18" s="256"/>
      <c r="M18" s="263"/>
      <c r="N18" s="256"/>
      <c r="O18" s="256"/>
      <c r="P18" s="256"/>
      <c r="Q18" s="234"/>
      <c r="R18" s="235"/>
      <c r="S18" s="236"/>
      <c r="T18" s="16"/>
      <c r="U18" s="16"/>
      <c r="V18" s="27"/>
      <c r="W18" s="27"/>
    </row>
    <row r="19" spans="1:23" ht="14.25" customHeight="1">
      <c r="A19" s="5"/>
      <c r="B19" s="218"/>
      <c r="C19" s="221"/>
      <c r="D19" s="221"/>
      <c r="E19" s="248"/>
      <c r="F19" s="141"/>
      <c r="G19" s="140"/>
      <c r="H19" s="21"/>
      <c r="I19" s="22"/>
      <c r="J19" s="257"/>
      <c r="K19" s="257"/>
      <c r="L19" s="257"/>
      <c r="M19" s="264"/>
      <c r="N19" s="257"/>
      <c r="O19" s="257"/>
      <c r="P19" s="257"/>
      <c r="Q19" s="234"/>
      <c r="R19" s="237"/>
      <c r="S19" s="238"/>
      <c r="T19" s="16"/>
      <c r="U19" s="16"/>
    </row>
    <row r="20" spans="1:23" ht="14.25" customHeight="1">
      <c r="A20" s="5"/>
      <c r="B20" s="216">
        <v>45622</v>
      </c>
      <c r="C20" s="219" t="s">
        <v>42</v>
      </c>
      <c r="D20" s="219" t="s">
        <v>40</v>
      </c>
      <c r="E20" s="289" t="s">
        <v>145</v>
      </c>
      <c r="F20" s="121" t="s">
        <v>271</v>
      </c>
      <c r="G20" s="149">
        <v>6.7</v>
      </c>
      <c r="H20" s="102" t="s">
        <v>222</v>
      </c>
      <c r="I20" s="100" t="s">
        <v>190</v>
      </c>
      <c r="J20" s="225">
        <v>2</v>
      </c>
      <c r="K20" s="225">
        <v>0.3</v>
      </c>
      <c r="L20" s="225">
        <v>0</v>
      </c>
      <c r="M20" s="230">
        <v>0.2</v>
      </c>
      <c r="N20" s="225">
        <v>0</v>
      </c>
      <c r="O20" s="225">
        <v>0.8</v>
      </c>
      <c r="P20" s="225">
        <v>0</v>
      </c>
      <c r="Q20" s="230">
        <f>SUM(J20*70+K20*75+L20*120+M20*25+N20*60+O20*45+P20*4)</f>
        <v>203.5</v>
      </c>
      <c r="R20" s="235"/>
      <c r="S20" s="236"/>
      <c r="T20" s="16"/>
      <c r="U20" s="16"/>
    </row>
    <row r="21" spans="1:23" ht="14.25" customHeight="1">
      <c r="A21" s="5"/>
      <c r="B21" s="217"/>
      <c r="C21" s="220"/>
      <c r="D21" s="220"/>
      <c r="E21" s="247"/>
      <c r="F21" s="134" t="s">
        <v>78</v>
      </c>
      <c r="G21" s="135">
        <v>1</v>
      </c>
      <c r="H21" s="35"/>
      <c r="I21" s="86"/>
      <c r="J21" s="226"/>
      <c r="K21" s="226"/>
      <c r="L21" s="226"/>
      <c r="M21" s="231"/>
      <c r="N21" s="226"/>
      <c r="O21" s="226"/>
      <c r="P21" s="226"/>
      <c r="Q21" s="245"/>
      <c r="R21" s="235"/>
      <c r="S21" s="236"/>
      <c r="T21" s="16"/>
      <c r="U21" s="16"/>
    </row>
    <row r="22" spans="1:23" ht="14.25" customHeight="1">
      <c r="A22" s="5"/>
      <c r="B22" s="217"/>
      <c r="C22" s="220"/>
      <c r="D22" s="220"/>
      <c r="E22" s="248"/>
      <c r="F22" s="136" t="s">
        <v>93</v>
      </c>
      <c r="G22" s="137">
        <v>1</v>
      </c>
      <c r="H22" s="37"/>
      <c r="I22" s="88"/>
      <c r="J22" s="226"/>
      <c r="K22" s="226"/>
      <c r="L22" s="226"/>
      <c r="M22" s="231"/>
      <c r="N22" s="226"/>
      <c r="O22" s="226"/>
      <c r="P22" s="226"/>
      <c r="Q22" s="245"/>
      <c r="R22" s="235"/>
      <c r="S22" s="236"/>
      <c r="T22" s="16"/>
      <c r="U22" s="16"/>
    </row>
    <row r="23" spans="1:23" ht="14.25" customHeight="1">
      <c r="A23" s="29"/>
      <c r="B23" s="217"/>
      <c r="C23" s="220"/>
      <c r="D23" s="220"/>
      <c r="E23" s="268"/>
      <c r="F23" s="138"/>
      <c r="G23" s="145"/>
      <c r="H23" s="25"/>
      <c r="I23" s="18"/>
      <c r="J23" s="226"/>
      <c r="K23" s="226"/>
      <c r="L23" s="226"/>
      <c r="M23" s="231"/>
      <c r="N23" s="226"/>
      <c r="O23" s="226"/>
      <c r="P23" s="226"/>
      <c r="Q23" s="245"/>
      <c r="R23" s="235"/>
      <c r="S23" s="236"/>
      <c r="T23" s="16"/>
      <c r="U23" s="16"/>
    </row>
    <row r="24" spans="1:23" ht="14.25" customHeight="1">
      <c r="A24" s="30"/>
      <c r="B24" s="217"/>
      <c r="C24" s="220"/>
      <c r="D24" s="220"/>
      <c r="E24" s="269"/>
      <c r="F24" s="129"/>
      <c r="G24" s="140"/>
      <c r="H24" s="24"/>
      <c r="I24" s="18"/>
      <c r="J24" s="226"/>
      <c r="K24" s="226"/>
      <c r="L24" s="226"/>
      <c r="M24" s="231"/>
      <c r="N24" s="226"/>
      <c r="O24" s="226"/>
      <c r="P24" s="226"/>
      <c r="Q24" s="245"/>
      <c r="R24" s="235"/>
      <c r="S24" s="236"/>
      <c r="T24" s="16"/>
      <c r="U24" s="16"/>
    </row>
    <row r="25" spans="1:23" ht="14.25" customHeight="1">
      <c r="A25" s="30"/>
      <c r="B25" s="217"/>
      <c r="C25" s="220"/>
      <c r="D25" s="221"/>
      <c r="E25" s="270"/>
      <c r="F25" s="141"/>
      <c r="G25" s="140"/>
      <c r="H25" s="19"/>
      <c r="I25" s="22"/>
      <c r="J25" s="227"/>
      <c r="K25" s="227"/>
      <c r="L25" s="227"/>
      <c r="M25" s="232"/>
      <c r="N25" s="227"/>
      <c r="O25" s="227"/>
      <c r="P25" s="227"/>
      <c r="Q25" s="245"/>
      <c r="R25" s="237"/>
      <c r="S25" s="238"/>
      <c r="T25" s="16"/>
      <c r="U25" s="16"/>
    </row>
    <row r="26" spans="1:23" ht="14.25" customHeight="1">
      <c r="A26" s="5"/>
      <c r="B26" s="217"/>
      <c r="C26" s="220"/>
      <c r="D26" s="220" t="s">
        <v>41</v>
      </c>
      <c r="E26" s="312" t="s">
        <v>273</v>
      </c>
      <c r="F26" s="61" t="s">
        <v>273</v>
      </c>
      <c r="G26" s="179" t="s">
        <v>275</v>
      </c>
      <c r="H26" s="32"/>
      <c r="I26" s="33"/>
      <c r="J26" s="225">
        <v>1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30">
        <f>SUM(J26*70+K26*75+L26*120+M26*25+N26*60+O26*45+P26*4)</f>
        <v>70</v>
      </c>
      <c r="R26" s="235"/>
      <c r="S26" s="236"/>
      <c r="T26" s="16"/>
      <c r="U26" s="16"/>
    </row>
    <row r="27" spans="1:23" ht="14.25" customHeight="1">
      <c r="A27" s="5"/>
      <c r="B27" s="217"/>
      <c r="C27" s="220"/>
      <c r="D27" s="220"/>
      <c r="E27" s="300"/>
      <c r="F27" s="162"/>
      <c r="G27" s="163"/>
      <c r="H27" s="35"/>
      <c r="I27" s="34"/>
      <c r="J27" s="226"/>
      <c r="K27" s="226"/>
      <c r="L27" s="226"/>
      <c r="M27" s="226"/>
      <c r="N27" s="226"/>
      <c r="O27" s="226"/>
      <c r="P27" s="226"/>
      <c r="Q27" s="245"/>
      <c r="R27" s="235"/>
      <c r="S27" s="236"/>
      <c r="T27" s="16"/>
      <c r="U27" s="16"/>
    </row>
    <row r="28" spans="1:23" ht="14.25" customHeight="1">
      <c r="A28" s="5"/>
      <c r="B28" s="217"/>
      <c r="C28" s="220"/>
      <c r="D28" s="220"/>
      <c r="E28" s="301"/>
      <c r="F28" s="153"/>
      <c r="G28" s="154"/>
      <c r="H28" s="37"/>
      <c r="I28" s="36"/>
      <c r="J28" s="226"/>
      <c r="K28" s="226"/>
      <c r="L28" s="226"/>
      <c r="M28" s="226"/>
      <c r="N28" s="226"/>
      <c r="O28" s="226"/>
      <c r="P28" s="226"/>
      <c r="Q28" s="245"/>
      <c r="R28" s="235"/>
      <c r="S28" s="236"/>
      <c r="T28" s="16"/>
      <c r="U28" s="16"/>
    </row>
    <row r="29" spans="1:23" ht="14.25" customHeight="1">
      <c r="A29" s="5"/>
      <c r="B29" s="217"/>
      <c r="C29" s="220"/>
      <c r="D29" s="220"/>
      <c r="E29" s="246" t="s">
        <v>274</v>
      </c>
      <c r="F29" s="138" t="s">
        <v>276</v>
      </c>
      <c r="G29" s="145" t="s">
        <v>74</v>
      </c>
      <c r="H29" s="25"/>
      <c r="I29" s="14"/>
      <c r="J29" s="226"/>
      <c r="K29" s="226"/>
      <c r="L29" s="226"/>
      <c r="M29" s="226"/>
      <c r="N29" s="226"/>
      <c r="O29" s="226"/>
      <c r="P29" s="226"/>
      <c r="Q29" s="245"/>
      <c r="R29" s="235"/>
      <c r="S29" s="236"/>
      <c r="T29" s="16"/>
      <c r="U29" s="16"/>
    </row>
    <row r="30" spans="1:23" ht="14.25" customHeight="1">
      <c r="A30" s="5"/>
      <c r="B30" s="217"/>
      <c r="C30" s="220"/>
      <c r="D30" s="220"/>
      <c r="E30" s="247"/>
      <c r="F30" s="129"/>
      <c r="G30" s="140"/>
      <c r="H30" s="25"/>
      <c r="I30" s="18"/>
      <c r="J30" s="226"/>
      <c r="K30" s="226"/>
      <c r="L30" s="226"/>
      <c r="M30" s="226"/>
      <c r="N30" s="226"/>
      <c r="O30" s="226"/>
      <c r="P30" s="226"/>
      <c r="Q30" s="245"/>
      <c r="R30" s="235"/>
      <c r="S30" s="236"/>
      <c r="T30" s="16"/>
      <c r="U30" s="16"/>
    </row>
    <row r="31" spans="1:23" ht="14.25" customHeight="1">
      <c r="A31" s="5"/>
      <c r="B31" s="218"/>
      <c r="C31" s="221"/>
      <c r="D31" s="221"/>
      <c r="E31" s="248"/>
      <c r="F31" s="141"/>
      <c r="G31" s="140"/>
      <c r="H31" s="21"/>
      <c r="I31" s="22"/>
      <c r="J31" s="227"/>
      <c r="K31" s="227"/>
      <c r="L31" s="227"/>
      <c r="M31" s="227"/>
      <c r="N31" s="227"/>
      <c r="O31" s="227"/>
      <c r="P31" s="227"/>
      <c r="Q31" s="245"/>
      <c r="R31" s="237"/>
      <c r="S31" s="238"/>
      <c r="T31" s="16"/>
      <c r="U31" s="16"/>
    </row>
    <row r="32" spans="1:23" ht="14.25" customHeight="1">
      <c r="A32" s="5"/>
      <c r="B32" s="216">
        <v>45623</v>
      </c>
      <c r="C32" s="219" t="s">
        <v>43</v>
      </c>
      <c r="D32" s="219" t="s">
        <v>40</v>
      </c>
      <c r="E32" s="312" t="s">
        <v>156</v>
      </c>
      <c r="F32" s="160" t="s">
        <v>93</v>
      </c>
      <c r="G32" s="161">
        <v>2.1</v>
      </c>
      <c r="H32" s="32"/>
      <c r="I32" s="33"/>
      <c r="J32" s="225">
        <v>0</v>
      </c>
      <c r="K32" s="225">
        <v>0.8</v>
      </c>
      <c r="L32" s="225">
        <v>0</v>
      </c>
      <c r="M32" s="230">
        <v>0.2</v>
      </c>
      <c r="N32" s="225">
        <v>0</v>
      </c>
      <c r="O32" s="225">
        <v>0.2</v>
      </c>
      <c r="P32" s="225">
        <v>0</v>
      </c>
      <c r="Q32" s="230">
        <f>SUM(J32*70+K32*75+L32*120+M32*25+N32*60+O32*45+P32*4)</f>
        <v>74</v>
      </c>
      <c r="R32" s="235"/>
      <c r="S32" s="236"/>
      <c r="T32" s="16"/>
      <c r="U32" s="16"/>
    </row>
    <row r="33" spans="1:37" ht="14.25" customHeight="1">
      <c r="A33" s="5"/>
      <c r="B33" s="217"/>
      <c r="C33" s="220"/>
      <c r="D33" s="220"/>
      <c r="E33" s="300"/>
      <c r="F33" s="151" t="s">
        <v>88</v>
      </c>
      <c r="G33" s="180" t="s">
        <v>107</v>
      </c>
      <c r="H33" s="35"/>
      <c r="I33" s="34"/>
      <c r="J33" s="226"/>
      <c r="K33" s="226"/>
      <c r="L33" s="226"/>
      <c r="M33" s="231"/>
      <c r="N33" s="226"/>
      <c r="O33" s="226"/>
      <c r="P33" s="226"/>
      <c r="Q33" s="245"/>
      <c r="R33" s="235"/>
      <c r="S33" s="236"/>
      <c r="T33" s="16"/>
      <c r="U33" s="16"/>
    </row>
    <row r="34" spans="1:37" ht="14.25" customHeight="1">
      <c r="A34" s="5"/>
      <c r="B34" s="217"/>
      <c r="C34" s="220"/>
      <c r="D34" s="220"/>
      <c r="E34" s="301"/>
      <c r="F34" s="153" t="s">
        <v>97</v>
      </c>
      <c r="G34" s="154">
        <v>1.7</v>
      </c>
      <c r="H34" s="37"/>
      <c r="I34" s="36"/>
      <c r="J34" s="226"/>
      <c r="K34" s="226"/>
      <c r="L34" s="226"/>
      <c r="M34" s="231"/>
      <c r="N34" s="226"/>
      <c r="O34" s="226"/>
      <c r="P34" s="226"/>
      <c r="Q34" s="245"/>
      <c r="R34" s="235"/>
      <c r="S34" s="236"/>
      <c r="T34" s="16"/>
      <c r="U34" s="16"/>
    </row>
    <row r="35" spans="1:37" ht="14.25" customHeight="1">
      <c r="A35" s="5"/>
      <c r="B35" s="217"/>
      <c r="C35" s="220"/>
      <c r="D35" s="220"/>
      <c r="E35" s="268"/>
      <c r="F35" s="138"/>
      <c r="G35" s="145"/>
      <c r="H35" s="25"/>
      <c r="I35" s="18"/>
      <c r="J35" s="226"/>
      <c r="K35" s="226"/>
      <c r="L35" s="226"/>
      <c r="M35" s="231"/>
      <c r="N35" s="226"/>
      <c r="O35" s="226"/>
      <c r="P35" s="226"/>
      <c r="Q35" s="245"/>
      <c r="R35" s="235"/>
      <c r="S35" s="236"/>
      <c r="T35" s="16"/>
      <c r="U35" s="16"/>
    </row>
    <row r="36" spans="1:37" ht="14.25" customHeight="1">
      <c r="A36" s="5"/>
      <c r="B36" s="217"/>
      <c r="C36" s="220"/>
      <c r="D36" s="220"/>
      <c r="E36" s="269"/>
      <c r="F36" s="129"/>
      <c r="G36" s="140"/>
      <c r="H36" s="24"/>
      <c r="I36" s="18"/>
      <c r="J36" s="226"/>
      <c r="K36" s="226"/>
      <c r="L36" s="226"/>
      <c r="M36" s="231"/>
      <c r="N36" s="226"/>
      <c r="O36" s="226"/>
      <c r="P36" s="226"/>
      <c r="Q36" s="245"/>
      <c r="R36" s="235"/>
      <c r="S36" s="236"/>
      <c r="T36" s="16"/>
      <c r="U36" s="16"/>
    </row>
    <row r="37" spans="1:37" ht="14.25" customHeight="1">
      <c r="A37" s="5"/>
      <c r="B37" s="217"/>
      <c r="C37" s="220"/>
      <c r="D37" s="221"/>
      <c r="E37" s="270"/>
      <c r="F37" s="131"/>
      <c r="G37" s="144"/>
      <c r="H37" s="19"/>
      <c r="I37" s="22"/>
      <c r="J37" s="227"/>
      <c r="K37" s="227"/>
      <c r="L37" s="227"/>
      <c r="M37" s="232"/>
      <c r="N37" s="227"/>
      <c r="O37" s="227"/>
      <c r="P37" s="227"/>
      <c r="Q37" s="245"/>
      <c r="R37" s="237"/>
      <c r="S37" s="238"/>
      <c r="T37" s="16"/>
      <c r="U37" s="16"/>
    </row>
    <row r="38" spans="1:37" ht="14.25" customHeight="1">
      <c r="A38" s="5"/>
      <c r="B38" s="217"/>
      <c r="C38" s="220"/>
      <c r="D38" s="220" t="s">
        <v>41</v>
      </c>
      <c r="E38" s="246" t="s">
        <v>288</v>
      </c>
      <c r="F38" s="79" t="s">
        <v>288</v>
      </c>
      <c r="G38" s="181" t="s">
        <v>289</v>
      </c>
      <c r="H38" s="26"/>
      <c r="I38" s="18"/>
      <c r="J38" s="225">
        <v>1</v>
      </c>
      <c r="K38" s="225">
        <v>0.3</v>
      </c>
      <c r="L38" s="225">
        <v>0.6</v>
      </c>
      <c r="M38" s="230">
        <v>0</v>
      </c>
      <c r="N38" s="225">
        <v>0</v>
      </c>
      <c r="O38" s="225">
        <v>0.2</v>
      </c>
      <c r="P38" s="225">
        <v>0</v>
      </c>
      <c r="Q38" s="230">
        <f>SUM(J38*70+K38*75+L38*120+M38*25+N38*60+O38*45+P38*4)</f>
        <v>173.5</v>
      </c>
      <c r="R38" s="235"/>
      <c r="S38" s="236"/>
      <c r="T38" s="16"/>
      <c r="U38" s="16"/>
    </row>
    <row r="39" spans="1:37" ht="14.25" customHeight="1">
      <c r="A39" s="5"/>
      <c r="B39" s="217"/>
      <c r="C39" s="220"/>
      <c r="D39" s="220"/>
      <c r="E39" s="247"/>
      <c r="F39" s="134"/>
      <c r="G39" s="146"/>
      <c r="H39" s="25"/>
      <c r="I39" s="18"/>
      <c r="J39" s="226"/>
      <c r="K39" s="226"/>
      <c r="L39" s="226"/>
      <c r="M39" s="231"/>
      <c r="N39" s="226"/>
      <c r="O39" s="226"/>
      <c r="P39" s="226"/>
      <c r="Q39" s="245"/>
      <c r="R39" s="235"/>
      <c r="S39" s="236"/>
      <c r="T39" s="16"/>
      <c r="U39" s="16"/>
    </row>
    <row r="40" spans="1:37" ht="14.25" customHeight="1">
      <c r="A40" s="5"/>
      <c r="B40" s="217"/>
      <c r="C40" s="220"/>
      <c r="D40" s="220"/>
      <c r="E40" s="248"/>
      <c r="F40" s="136"/>
      <c r="G40" s="148"/>
      <c r="H40" s="21"/>
      <c r="I40" s="22"/>
      <c r="J40" s="226"/>
      <c r="K40" s="226"/>
      <c r="L40" s="226"/>
      <c r="M40" s="231"/>
      <c r="N40" s="226"/>
      <c r="O40" s="226"/>
      <c r="P40" s="226"/>
      <c r="Q40" s="245"/>
      <c r="R40" s="235"/>
      <c r="S40" s="236"/>
      <c r="T40" s="16"/>
      <c r="U40" s="16"/>
    </row>
    <row r="41" spans="1:37" ht="14.25" customHeight="1">
      <c r="A41" s="5"/>
      <c r="B41" s="217"/>
      <c r="C41" s="220"/>
      <c r="D41" s="220"/>
      <c r="E41" s="268" t="s">
        <v>112</v>
      </c>
      <c r="F41" s="150" t="s">
        <v>112</v>
      </c>
      <c r="G41" s="143" t="s">
        <v>212</v>
      </c>
      <c r="H41" s="25"/>
      <c r="I41" s="14"/>
      <c r="J41" s="226"/>
      <c r="K41" s="226"/>
      <c r="L41" s="226"/>
      <c r="M41" s="231"/>
      <c r="N41" s="226"/>
      <c r="O41" s="226"/>
      <c r="P41" s="226"/>
      <c r="Q41" s="245"/>
      <c r="R41" s="235"/>
      <c r="S41" s="236"/>
      <c r="T41" s="16"/>
      <c r="U41" s="16"/>
    </row>
    <row r="42" spans="1:37" ht="14.25" customHeight="1">
      <c r="A42" s="5"/>
      <c r="B42" s="217"/>
      <c r="C42" s="220"/>
      <c r="D42" s="220"/>
      <c r="E42" s="269"/>
      <c r="F42" s="134"/>
      <c r="G42" s="146"/>
      <c r="H42" s="25"/>
      <c r="I42" s="18"/>
      <c r="J42" s="226"/>
      <c r="K42" s="226"/>
      <c r="L42" s="226"/>
      <c r="M42" s="231"/>
      <c r="N42" s="226"/>
      <c r="O42" s="226"/>
      <c r="P42" s="226"/>
      <c r="Q42" s="245"/>
      <c r="R42" s="235"/>
      <c r="S42" s="236"/>
      <c r="T42" s="16"/>
      <c r="U42" s="16"/>
    </row>
    <row r="43" spans="1:37" ht="14.25" customHeight="1">
      <c r="A43" s="5"/>
      <c r="B43" s="218"/>
      <c r="C43" s="221"/>
      <c r="D43" s="221"/>
      <c r="E43" s="270"/>
      <c r="F43" s="136"/>
      <c r="G43" s="148"/>
      <c r="H43" s="21"/>
      <c r="I43" s="22"/>
      <c r="J43" s="227"/>
      <c r="K43" s="227"/>
      <c r="L43" s="227"/>
      <c r="M43" s="232"/>
      <c r="N43" s="227"/>
      <c r="O43" s="227"/>
      <c r="P43" s="227"/>
      <c r="Q43" s="245"/>
      <c r="R43" s="237"/>
      <c r="S43" s="238"/>
      <c r="T43" s="16"/>
      <c r="U43" s="16"/>
    </row>
    <row r="44" spans="1:37" ht="14.25" customHeight="1">
      <c r="A44" s="5"/>
      <c r="B44" s="216">
        <v>45624</v>
      </c>
      <c r="C44" s="271" t="s">
        <v>44</v>
      </c>
      <c r="D44" s="219" t="s">
        <v>40</v>
      </c>
      <c r="E44" s="289" t="s">
        <v>132</v>
      </c>
      <c r="F44" s="103" t="s">
        <v>90</v>
      </c>
      <c r="G44" s="178">
        <v>1.9</v>
      </c>
      <c r="H44" s="102" t="s">
        <v>133</v>
      </c>
      <c r="I44" s="100">
        <v>0.2</v>
      </c>
      <c r="J44" s="225">
        <v>2</v>
      </c>
      <c r="K44" s="225">
        <v>0.5</v>
      </c>
      <c r="L44" s="225">
        <v>0</v>
      </c>
      <c r="M44" s="230">
        <v>0.1</v>
      </c>
      <c r="N44" s="225">
        <v>0</v>
      </c>
      <c r="O44" s="225">
        <v>0.3</v>
      </c>
      <c r="P44" s="225">
        <v>0</v>
      </c>
      <c r="Q44" s="230">
        <f>SUM(J44*70+K44*75+L44*120+M44*25+N44*60+O44*45+P44*4)</f>
        <v>193.5</v>
      </c>
      <c r="R44" s="235"/>
      <c r="S44" s="236"/>
      <c r="T44" s="16"/>
      <c r="U44" s="16"/>
    </row>
    <row r="45" spans="1:37" ht="14.25" customHeight="1">
      <c r="A45" s="5"/>
      <c r="B45" s="217"/>
      <c r="C45" s="220"/>
      <c r="D45" s="220"/>
      <c r="E45" s="247"/>
      <c r="F45" s="134" t="s">
        <v>134</v>
      </c>
      <c r="G45" s="135">
        <v>1.6</v>
      </c>
      <c r="H45" s="35" t="s">
        <v>95</v>
      </c>
      <c r="I45" s="86">
        <v>0.2</v>
      </c>
      <c r="J45" s="226"/>
      <c r="K45" s="226"/>
      <c r="L45" s="226"/>
      <c r="M45" s="231"/>
      <c r="N45" s="226"/>
      <c r="O45" s="226"/>
      <c r="P45" s="226"/>
      <c r="Q45" s="231"/>
      <c r="R45" s="235"/>
      <c r="S45" s="236"/>
      <c r="T45" s="16"/>
      <c r="U45" s="16"/>
    </row>
    <row r="46" spans="1:37" ht="14.25" customHeight="1">
      <c r="A46" s="5"/>
      <c r="B46" s="217"/>
      <c r="C46" s="220"/>
      <c r="D46" s="220"/>
      <c r="E46" s="248"/>
      <c r="F46" s="136" t="s">
        <v>78</v>
      </c>
      <c r="G46" s="137">
        <v>1</v>
      </c>
      <c r="H46" s="37" t="s">
        <v>96</v>
      </c>
      <c r="I46" s="88">
        <v>0.3</v>
      </c>
      <c r="J46" s="226"/>
      <c r="K46" s="226"/>
      <c r="L46" s="226"/>
      <c r="M46" s="231"/>
      <c r="N46" s="226"/>
      <c r="O46" s="226"/>
      <c r="P46" s="226"/>
      <c r="Q46" s="231"/>
      <c r="R46" s="235"/>
      <c r="S46" s="236"/>
      <c r="T46" s="16"/>
      <c r="U46" s="16"/>
    </row>
    <row r="47" spans="1:37" ht="14.25" customHeight="1">
      <c r="A47" s="5"/>
      <c r="B47" s="217"/>
      <c r="C47" s="220"/>
      <c r="D47" s="220"/>
      <c r="E47" s="313"/>
      <c r="F47" s="142"/>
      <c r="G47" s="145"/>
      <c r="H47" s="15"/>
      <c r="I47" s="14"/>
      <c r="J47" s="226"/>
      <c r="K47" s="226"/>
      <c r="L47" s="226"/>
      <c r="M47" s="231"/>
      <c r="N47" s="226"/>
      <c r="O47" s="226"/>
      <c r="P47" s="226"/>
      <c r="Q47" s="231"/>
      <c r="R47" s="235"/>
      <c r="S47" s="236"/>
      <c r="T47" s="16"/>
      <c r="U47" s="16"/>
    </row>
    <row r="48" spans="1:37" ht="14.25" customHeight="1">
      <c r="A48" s="5"/>
      <c r="B48" s="217"/>
      <c r="C48" s="220"/>
      <c r="D48" s="220"/>
      <c r="E48" s="314"/>
      <c r="F48" s="129"/>
      <c r="G48" s="140"/>
      <c r="H48" s="19"/>
      <c r="I48" s="18"/>
      <c r="J48" s="226"/>
      <c r="K48" s="226"/>
      <c r="L48" s="226"/>
      <c r="M48" s="231"/>
      <c r="N48" s="226"/>
      <c r="O48" s="226"/>
      <c r="P48" s="226"/>
      <c r="Q48" s="231"/>
      <c r="R48" s="235"/>
      <c r="S48" s="236"/>
      <c r="T48" s="16"/>
      <c r="U48" s="16"/>
      <c r="V48" s="16"/>
      <c r="W48" s="38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19" ht="14.25" customHeight="1">
      <c r="B49" s="217"/>
      <c r="C49" s="220"/>
      <c r="D49" s="221"/>
      <c r="E49" s="315"/>
      <c r="F49" s="131"/>
      <c r="G49" s="144"/>
      <c r="H49" s="23"/>
      <c r="I49" s="22"/>
      <c r="J49" s="227"/>
      <c r="K49" s="227"/>
      <c r="L49" s="227"/>
      <c r="M49" s="232"/>
      <c r="N49" s="227"/>
      <c r="O49" s="227"/>
      <c r="P49" s="227"/>
      <c r="Q49" s="232"/>
      <c r="R49" s="237"/>
      <c r="S49" s="238"/>
    </row>
    <row r="50" spans="2:19" ht="14.25" customHeight="1">
      <c r="B50" s="217"/>
      <c r="C50" s="220"/>
      <c r="D50" s="220" t="s">
        <v>41</v>
      </c>
      <c r="E50" s="272" t="s">
        <v>46</v>
      </c>
      <c r="F50" s="142" t="s">
        <v>47</v>
      </c>
      <c r="G50" s="143" t="s">
        <v>284</v>
      </c>
      <c r="H50" s="125" t="s">
        <v>285</v>
      </c>
      <c r="I50" s="14"/>
      <c r="J50" s="225">
        <v>0</v>
      </c>
      <c r="K50" s="225">
        <v>0</v>
      </c>
      <c r="L50" s="225">
        <v>0</v>
      </c>
      <c r="M50" s="230">
        <v>0</v>
      </c>
      <c r="N50" s="225">
        <v>1.1000000000000001</v>
      </c>
      <c r="O50" s="225">
        <v>0</v>
      </c>
      <c r="P50" s="225">
        <v>0</v>
      </c>
      <c r="Q50" s="230">
        <f>SUM(J50*70+K50*75+L50*120+M50*25+N50*60+O50*45+P50*4)</f>
        <v>66</v>
      </c>
      <c r="R50" s="296" t="s">
        <v>48</v>
      </c>
      <c r="S50" s="297"/>
    </row>
    <row r="51" spans="2:19" ht="14.25" customHeight="1">
      <c r="B51" s="217"/>
      <c r="C51" s="220"/>
      <c r="D51" s="220"/>
      <c r="E51" s="273"/>
      <c r="F51" s="129"/>
      <c r="G51" s="140"/>
      <c r="H51" s="19"/>
      <c r="I51" s="18"/>
      <c r="J51" s="226"/>
      <c r="K51" s="226"/>
      <c r="L51" s="226"/>
      <c r="M51" s="231"/>
      <c r="N51" s="226"/>
      <c r="O51" s="226"/>
      <c r="P51" s="226"/>
      <c r="Q51" s="245"/>
      <c r="R51" s="235"/>
      <c r="S51" s="236"/>
    </row>
    <row r="52" spans="2:19" ht="14.25" customHeight="1">
      <c r="B52" s="217"/>
      <c r="C52" s="220"/>
      <c r="D52" s="220"/>
      <c r="E52" s="274"/>
      <c r="F52" s="131"/>
      <c r="G52" s="144"/>
      <c r="H52" s="23"/>
      <c r="I52" s="22"/>
      <c r="J52" s="226"/>
      <c r="K52" s="226"/>
      <c r="L52" s="226"/>
      <c r="M52" s="231"/>
      <c r="N52" s="226"/>
      <c r="O52" s="226"/>
      <c r="P52" s="226"/>
      <c r="Q52" s="245"/>
      <c r="R52" s="235"/>
      <c r="S52" s="236"/>
    </row>
    <row r="53" spans="2:19" ht="14.25" customHeight="1">
      <c r="B53" s="217"/>
      <c r="C53" s="220"/>
      <c r="D53" s="220"/>
      <c r="E53" s="268"/>
      <c r="F53" s="138"/>
      <c r="G53" s="145"/>
      <c r="H53" s="25"/>
      <c r="I53" s="18"/>
      <c r="J53" s="226"/>
      <c r="K53" s="226"/>
      <c r="L53" s="226"/>
      <c r="M53" s="231"/>
      <c r="N53" s="226"/>
      <c r="O53" s="226"/>
      <c r="P53" s="226"/>
      <c r="Q53" s="245"/>
      <c r="R53" s="235"/>
      <c r="S53" s="236"/>
    </row>
    <row r="54" spans="2:19" ht="14.25" customHeight="1">
      <c r="B54" s="217"/>
      <c r="C54" s="220"/>
      <c r="D54" s="220"/>
      <c r="E54" s="269"/>
      <c r="F54" s="129"/>
      <c r="G54" s="140"/>
      <c r="H54" s="24"/>
      <c r="I54" s="18"/>
      <c r="J54" s="226"/>
      <c r="K54" s="226"/>
      <c r="L54" s="226"/>
      <c r="M54" s="231"/>
      <c r="N54" s="226"/>
      <c r="O54" s="226"/>
      <c r="P54" s="226"/>
      <c r="Q54" s="245"/>
      <c r="R54" s="235"/>
      <c r="S54" s="236"/>
    </row>
    <row r="55" spans="2:19" ht="14.25" customHeight="1">
      <c r="B55" s="218"/>
      <c r="C55" s="221"/>
      <c r="D55" s="221"/>
      <c r="E55" s="270"/>
      <c r="F55" s="131"/>
      <c r="G55" s="144"/>
      <c r="H55" s="19"/>
      <c r="I55" s="22"/>
      <c r="J55" s="227"/>
      <c r="K55" s="227"/>
      <c r="L55" s="227"/>
      <c r="M55" s="232"/>
      <c r="N55" s="227"/>
      <c r="O55" s="227"/>
      <c r="P55" s="227"/>
      <c r="Q55" s="245"/>
      <c r="R55" s="237"/>
      <c r="S55" s="238"/>
    </row>
    <row r="56" spans="2:19" ht="14.25" customHeight="1">
      <c r="B56" s="216">
        <v>45625</v>
      </c>
      <c r="C56" s="271" t="s">
        <v>49</v>
      </c>
      <c r="D56" s="219" t="s">
        <v>40</v>
      </c>
      <c r="E56" s="312" t="s">
        <v>207</v>
      </c>
      <c r="F56" s="160" t="s">
        <v>153</v>
      </c>
      <c r="G56" s="161">
        <v>0.1</v>
      </c>
      <c r="H56" s="48"/>
      <c r="I56" s="94"/>
      <c r="J56" s="225">
        <v>0.2</v>
      </c>
      <c r="K56" s="225">
        <v>0.5</v>
      </c>
      <c r="L56" s="225">
        <v>0.6</v>
      </c>
      <c r="M56" s="230">
        <v>0.4</v>
      </c>
      <c r="N56" s="225">
        <v>0</v>
      </c>
      <c r="O56" s="225">
        <v>0.2</v>
      </c>
      <c r="P56" s="225">
        <v>0</v>
      </c>
      <c r="Q56" s="230">
        <f>SUM(J56*70+K56*75+L56*120+M56*25+N56*60+O56*45+P56*4)</f>
        <v>142.5</v>
      </c>
      <c r="R56" s="235"/>
      <c r="S56" s="236"/>
    </row>
    <row r="57" spans="2:19" ht="14.25" customHeight="1">
      <c r="B57" s="217"/>
      <c r="C57" s="220"/>
      <c r="D57" s="220"/>
      <c r="E57" s="300"/>
      <c r="F57" s="151" t="s">
        <v>208</v>
      </c>
      <c r="G57" s="182">
        <v>0.8</v>
      </c>
      <c r="H57" s="51"/>
      <c r="I57" s="94"/>
      <c r="J57" s="226"/>
      <c r="K57" s="226"/>
      <c r="L57" s="226"/>
      <c r="M57" s="231"/>
      <c r="N57" s="226"/>
      <c r="O57" s="226"/>
      <c r="P57" s="226"/>
      <c r="Q57" s="245"/>
      <c r="R57" s="235"/>
      <c r="S57" s="236"/>
    </row>
    <row r="58" spans="2:19" ht="14.25" customHeight="1">
      <c r="B58" s="217"/>
      <c r="C58" s="220"/>
      <c r="D58" s="220"/>
      <c r="E58" s="301"/>
      <c r="F58" s="153" t="s">
        <v>94</v>
      </c>
      <c r="G58" s="154">
        <v>0.4</v>
      </c>
      <c r="H58" s="52"/>
      <c r="I58" s="107"/>
      <c r="J58" s="226"/>
      <c r="K58" s="226"/>
      <c r="L58" s="226"/>
      <c r="M58" s="231"/>
      <c r="N58" s="226"/>
      <c r="O58" s="226"/>
      <c r="P58" s="226"/>
      <c r="Q58" s="245"/>
      <c r="R58" s="235"/>
      <c r="S58" s="236"/>
    </row>
    <row r="59" spans="2:19" ht="14.25" customHeight="1">
      <c r="B59" s="217"/>
      <c r="C59" s="220"/>
      <c r="D59" s="220"/>
      <c r="E59" s="268" t="s">
        <v>112</v>
      </c>
      <c r="F59" s="150" t="s">
        <v>112</v>
      </c>
      <c r="G59" s="143" t="s">
        <v>212</v>
      </c>
      <c r="H59" s="25"/>
      <c r="I59" s="18"/>
      <c r="J59" s="226"/>
      <c r="K59" s="226"/>
      <c r="L59" s="226"/>
      <c r="M59" s="231"/>
      <c r="N59" s="226"/>
      <c r="O59" s="226"/>
      <c r="P59" s="226"/>
      <c r="Q59" s="245"/>
      <c r="R59" s="235"/>
      <c r="S59" s="236"/>
    </row>
    <row r="60" spans="2:19" ht="14.25" customHeight="1">
      <c r="B60" s="217"/>
      <c r="C60" s="220"/>
      <c r="D60" s="220"/>
      <c r="E60" s="269"/>
      <c r="F60" s="134"/>
      <c r="G60" s="146"/>
      <c r="H60" s="24"/>
      <c r="I60" s="18"/>
      <c r="J60" s="226"/>
      <c r="K60" s="226"/>
      <c r="L60" s="226"/>
      <c r="M60" s="231"/>
      <c r="N60" s="226"/>
      <c r="O60" s="226"/>
      <c r="P60" s="226"/>
      <c r="Q60" s="245"/>
      <c r="R60" s="235"/>
      <c r="S60" s="236"/>
    </row>
    <row r="61" spans="2:19" ht="14.25" customHeight="1">
      <c r="B61" s="217"/>
      <c r="C61" s="220"/>
      <c r="D61" s="221"/>
      <c r="E61" s="270"/>
      <c r="F61" s="136"/>
      <c r="G61" s="148"/>
      <c r="H61" s="19"/>
      <c r="I61" s="18"/>
      <c r="J61" s="227"/>
      <c r="K61" s="227"/>
      <c r="L61" s="227"/>
      <c r="M61" s="232"/>
      <c r="N61" s="227"/>
      <c r="O61" s="227"/>
      <c r="P61" s="227"/>
      <c r="Q61" s="245"/>
      <c r="R61" s="237"/>
      <c r="S61" s="238"/>
    </row>
    <row r="62" spans="2:19" ht="14.25" customHeight="1">
      <c r="B62" s="217"/>
      <c r="C62" s="220"/>
      <c r="D62" s="220" t="s">
        <v>41</v>
      </c>
      <c r="E62" s="246" t="s">
        <v>223</v>
      </c>
      <c r="F62" s="79" t="s">
        <v>224</v>
      </c>
      <c r="G62" s="183" t="s">
        <v>225</v>
      </c>
      <c r="H62" s="42"/>
      <c r="I62" s="82"/>
      <c r="J62" s="225">
        <v>0.5</v>
      </c>
      <c r="K62" s="225">
        <v>0</v>
      </c>
      <c r="L62" s="225">
        <v>0</v>
      </c>
      <c r="M62" s="230">
        <v>0</v>
      </c>
      <c r="N62" s="225">
        <v>0.5</v>
      </c>
      <c r="O62" s="225">
        <v>0.3</v>
      </c>
      <c r="P62" s="225">
        <v>20</v>
      </c>
      <c r="Q62" s="230">
        <f>SUM(J62*70+K62*75+L62*120+M62*25+N62*60+O62*45+P62*4)</f>
        <v>158.5</v>
      </c>
      <c r="R62" s="235"/>
      <c r="S62" s="236"/>
    </row>
    <row r="63" spans="2:19" ht="14.25" customHeight="1">
      <c r="B63" s="217"/>
      <c r="C63" s="220"/>
      <c r="D63" s="220"/>
      <c r="E63" s="247"/>
      <c r="F63" s="134"/>
      <c r="G63" s="135"/>
      <c r="H63" s="40"/>
      <c r="I63" s="86"/>
      <c r="J63" s="226"/>
      <c r="K63" s="226"/>
      <c r="L63" s="226"/>
      <c r="M63" s="231"/>
      <c r="N63" s="226"/>
      <c r="O63" s="226"/>
      <c r="P63" s="226"/>
      <c r="Q63" s="245"/>
      <c r="R63" s="235"/>
      <c r="S63" s="236"/>
    </row>
    <row r="64" spans="2:19" ht="14.25" customHeight="1">
      <c r="B64" s="217"/>
      <c r="C64" s="220"/>
      <c r="D64" s="220"/>
      <c r="E64" s="248"/>
      <c r="F64" s="184"/>
      <c r="G64" s="137"/>
      <c r="H64" s="37"/>
      <c r="I64" s="88"/>
      <c r="J64" s="226"/>
      <c r="K64" s="226"/>
      <c r="L64" s="226"/>
      <c r="M64" s="231"/>
      <c r="N64" s="226"/>
      <c r="O64" s="226"/>
      <c r="P64" s="226"/>
      <c r="Q64" s="245"/>
      <c r="R64" s="235"/>
      <c r="S64" s="236"/>
    </row>
    <row r="65" spans="2:19" ht="14.25" customHeight="1">
      <c r="B65" s="217"/>
      <c r="C65" s="220"/>
      <c r="D65" s="220"/>
      <c r="E65" s="246" t="s">
        <v>47</v>
      </c>
      <c r="F65" s="138" t="s">
        <v>47</v>
      </c>
      <c r="G65" s="140" t="s">
        <v>103</v>
      </c>
      <c r="H65" s="25"/>
      <c r="I65" s="18"/>
      <c r="J65" s="226"/>
      <c r="K65" s="226"/>
      <c r="L65" s="226"/>
      <c r="M65" s="231"/>
      <c r="N65" s="226"/>
      <c r="O65" s="226"/>
      <c r="P65" s="226"/>
      <c r="Q65" s="245"/>
      <c r="R65" s="235"/>
      <c r="S65" s="236"/>
    </row>
    <row r="66" spans="2:19" ht="14.25" customHeight="1">
      <c r="B66" s="217"/>
      <c r="C66" s="220"/>
      <c r="D66" s="220"/>
      <c r="E66" s="247"/>
      <c r="F66" s="129"/>
      <c r="G66" s="140"/>
      <c r="H66" s="25"/>
      <c r="I66" s="18"/>
      <c r="J66" s="226"/>
      <c r="K66" s="226"/>
      <c r="L66" s="226"/>
      <c r="M66" s="231"/>
      <c r="N66" s="226"/>
      <c r="O66" s="226"/>
      <c r="P66" s="226"/>
      <c r="Q66" s="245"/>
      <c r="R66" s="235"/>
      <c r="S66" s="236"/>
    </row>
    <row r="67" spans="2:19" ht="14.25" customHeight="1">
      <c r="B67" s="218"/>
      <c r="C67" s="221"/>
      <c r="D67" s="221"/>
      <c r="E67" s="248"/>
      <c r="F67" s="141"/>
      <c r="G67" s="140"/>
      <c r="H67" s="21"/>
      <c r="I67" s="22"/>
      <c r="J67" s="227"/>
      <c r="K67" s="227"/>
      <c r="L67" s="227"/>
      <c r="M67" s="232"/>
      <c r="N67" s="227"/>
      <c r="O67" s="227"/>
      <c r="P67" s="227"/>
      <c r="Q67" s="245"/>
      <c r="R67" s="237"/>
      <c r="S67" s="238"/>
    </row>
    <row r="68" spans="2:19" ht="15.75">
      <c r="B68" s="279" t="s">
        <v>51</v>
      </c>
      <c r="C68" s="280"/>
      <c r="D68" s="280"/>
      <c r="E68" s="281"/>
      <c r="F68" s="288" t="s">
        <v>52</v>
      </c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1"/>
    </row>
    <row r="69" spans="2:19" ht="15.75">
      <c r="B69" s="282"/>
      <c r="C69" s="283"/>
      <c r="D69" s="283"/>
      <c r="E69" s="284"/>
      <c r="F69" s="282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4"/>
    </row>
    <row r="70" spans="2:19" ht="15.75">
      <c r="B70" s="282"/>
      <c r="C70" s="283"/>
      <c r="D70" s="283"/>
      <c r="E70" s="284"/>
      <c r="F70" s="282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4"/>
    </row>
    <row r="71" spans="2:19" ht="15.75">
      <c r="B71" s="285"/>
      <c r="C71" s="286"/>
      <c r="D71" s="286"/>
      <c r="E71" s="287"/>
      <c r="F71" s="285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7"/>
    </row>
    <row r="72" spans="2:19">
      <c r="B72" s="277" t="s">
        <v>84</v>
      </c>
      <c r="C72" s="278"/>
      <c r="D72" s="278"/>
      <c r="E72" s="278"/>
      <c r="F72" s="278"/>
      <c r="G72" s="278"/>
      <c r="H72" s="278" t="s">
        <v>53</v>
      </c>
      <c r="I72" s="278"/>
      <c r="J72" s="278"/>
      <c r="K72" s="278"/>
      <c r="L72" s="278"/>
      <c r="M72" s="278"/>
      <c r="N72" s="278" t="s">
        <v>54</v>
      </c>
      <c r="O72" s="278"/>
      <c r="P72" s="278"/>
      <c r="Q72" s="278"/>
      <c r="R72" s="278"/>
      <c r="S72" s="278"/>
    </row>
    <row r="73" spans="2:19">
      <c r="B73" s="41"/>
    </row>
  </sheetData>
  <sheetProtection formatCells="0" selectLockedCells="1" selectUnlockedCells="1"/>
  <mergeCells count="158">
    <mergeCell ref="N56:N61"/>
    <mergeCell ref="O56:O61"/>
    <mergeCell ref="P56:P61"/>
    <mergeCell ref="Q56:Q61"/>
    <mergeCell ref="B72:G72"/>
    <mergeCell ref="H72:M72"/>
    <mergeCell ref="N72:S72"/>
    <mergeCell ref="P62:P67"/>
    <mergeCell ref="Q62:Q67"/>
    <mergeCell ref="R62:S67"/>
    <mergeCell ref="E65:E67"/>
    <mergeCell ref="B68:E71"/>
    <mergeCell ref="F68:S71"/>
    <mergeCell ref="P44:P49"/>
    <mergeCell ref="Q44:Q49"/>
    <mergeCell ref="P50:P55"/>
    <mergeCell ref="Q50:Q55"/>
    <mergeCell ref="R50:S55"/>
    <mergeCell ref="E53:E55"/>
    <mergeCell ref="B56:B67"/>
    <mergeCell ref="C56:C67"/>
    <mergeCell ref="D56:D61"/>
    <mergeCell ref="E56:E58"/>
    <mergeCell ref="J56:J61"/>
    <mergeCell ref="K56:K61"/>
    <mergeCell ref="R56:S61"/>
    <mergeCell ref="E59:E61"/>
    <mergeCell ref="D62:D67"/>
    <mergeCell ref="E62:E64"/>
    <mergeCell ref="J62:J67"/>
    <mergeCell ref="K62:K67"/>
    <mergeCell ref="L62:L67"/>
    <mergeCell ref="M62:M67"/>
    <mergeCell ref="N62:N67"/>
    <mergeCell ref="O62:O67"/>
    <mergeCell ref="L56:L61"/>
    <mergeCell ref="M56:M61"/>
    <mergeCell ref="P38:P43"/>
    <mergeCell ref="Q38:Q43"/>
    <mergeCell ref="R38:S43"/>
    <mergeCell ref="E41:E43"/>
    <mergeCell ref="B44:B55"/>
    <mergeCell ref="C44:C55"/>
    <mergeCell ref="D44:D49"/>
    <mergeCell ref="E44:E46"/>
    <mergeCell ref="J44:J49"/>
    <mergeCell ref="K44:K49"/>
    <mergeCell ref="R44:S49"/>
    <mergeCell ref="E47:E49"/>
    <mergeCell ref="D50:D55"/>
    <mergeCell ref="E50:E52"/>
    <mergeCell ref="J50:J55"/>
    <mergeCell ref="K50:K55"/>
    <mergeCell ref="L50:L55"/>
    <mergeCell ref="M50:M55"/>
    <mergeCell ref="N50:N55"/>
    <mergeCell ref="O50:O55"/>
    <mergeCell ref="L44:L49"/>
    <mergeCell ref="M44:M49"/>
    <mergeCell ref="N44:N49"/>
    <mergeCell ref="O44:O49"/>
    <mergeCell ref="B32:B43"/>
    <mergeCell ref="C32:C43"/>
    <mergeCell ref="D32:D37"/>
    <mergeCell ref="E32:E34"/>
    <mergeCell ref="J32:J37"/>
    <mergeCell ref="K32:K37"/>
    <mergeCell ref="B20:B31"/>
    <mergeCell ref="C20:C31"/>
    <mergeCell ref="R32:S37"/>
    <mergeCell ref="E35:E37"/>
    <mergeCell ref="D38:D43"/>
    <mergeCell ref="E38:E40"/>
    <mergeCell ref="J38:J43"/>
    <mergeCell ref="K38:K43"/>
    <mergeCell ref="L38:L43"/>
    <mergeCell ref="M38:M43"/>
    <mergeCell ref="N38:N43"/>
    <mergeCell ref="O38:O43"/>
    <mergeCell ref="L32:L37"/>
    <mergeCell ref="M32:M37"/>
    <mergeCell ref="N32:N37"/>
    <mergeCell ref="O32:O37"/>
    <mergeCell ref="P32:P37"/>
    <mergeCell ref="Q32:Q37"/>
    <mergeCell ref="R20:S25"/>
    <mergeCell ref="E23:E25"/>
    <mergeCell ref="D26:D31"/>
    <mergeCell ref="E26:E28"/>
    <mergeCell ref="J26:J31"/>
    <mergeCell ref="K26:K31"/>
    <mergeCell ref="L26:L31"/>
    <mergeCell ref="M26:M31"/>
    <mergeCell ref="N26:N31"/>
    <mergeCell ref="O26:O31"/>
    <mergeCell ref="L20:L25"/>
    <mergeCell ref="M20:M25"/>
    <mergeCell ref="N20:N25"/>
    <mergeCell ref="O20:O25"/>
    <mergeCell ref="P20:P25"/>
    <mergeCell ref="Q20:Q25"/>
    <mergeCell ref="D20:D25"/>
    <mergeCell ref="E20:E22"/>
    <mergeCell ref="J20:J25"/>
    <mergeCell ref="K20:K25"/>
    <mergeCell ref="P26:P31"/>
    <mergeCell ref="Q26:Q31"/>
    <mergeCell ref="R26:S31"/>
    <mergeCell ref="E29:E31"/>
    <mergeCell ref="R14:S19"/>
    <mergeCell ref="E11:E13"/>
    <mergeCell ref="D14:D19"/>
    <mergeCell ref="E14:E16"/>
    <mergeCell ref="J14:J19"/>
    <mergeCell ref="K14:K19"/>
    <mergeCell ref="L14:L19"/>
    <mergeCell ref="E17:E19"/>
    <mergeCell ref="M8:M13"/>
    <mergeCell ref="N8:N13"/>
    <mergeCell ref="O8:O13"/>
    <mergeCell ref="P8:P13"/>
    <mergeCell ref="Q8:Q13"/>
    <mergeCell ref="R8:S13"/>
    <mergeCell ref="B8:B19"/>
    <mergeCell ref="C8:C19"/>
    <mergeCell ref="D8:D13"/>
    <mergeCell ref="E8:E10"/>
    <mergeCell ref="J8:J13"/>
    <mergeCell ref="K8:K13"/>
    <mergeCell ref="L8:L13"/>
    <mergeCell ref="F4:F7"/>
    <mergeCell ref="G4:G7"/>
    <mergeCell ref="H4:H7"/>
    <mergeCell ref="I4:I7"/>
    <mergeCell ref="J4:Q4"/>
    <mergeCell ref="J5:J7"/>
    <mergeCell ref="K5:K7"/>
    <mergeCell ref="L5:L7"/>
    <mergeCell ref="M5:M7"/>
    <mergeCell ref="N5:N7"/>
    <mergeCell ref="M14:M19"/>
    <mergeCell ref="N14:N19"/>
    <mergeCell ref="O14:O19"/>
    <mergeCell ref="P14:P19"/>
    <mergeCell ref="Q14:Q19"/>
    <mergeCell ref="O1:R1"/>
    <mergeCell ref="B2:E2"/>
    <mergeCell ref="F2:N2"/>
    <mergeCell ref="O2:R2"/>
    <mergeCell ref="B3:B7"/>
    <mergeCell ref="C3:C7"/>
    <mergeCell ref="D3:D7"/>
    <mergeCell ref="E3:Q3"/>
    <mergeCell ref="R3:S7"/>
    <mergeCell ref="E4:E7"/>
    <mergeCell ref="O5:O7"/>
    <mergeCell ref="P5:P7"/>
    <mergeCell ref="Q5:Q7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9" orientation="portrait" horizontalDpi="4294967293" r:id="rId1"/>
  <headerFooter alignWithMargins="0"/>
  <rowBreaks count="1" manualBreakCount="1">
    <brk id="7" max="16383" man="1"/>
  </rowBreaks>
  <colBreaks count="2" manualBreakCount="2">
    <brk id="18" min="1" max="77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總表</vt:lpstr>
      <vt:lpstr>附幼1</vt:lpstr>
      <vt:lpstr>附幼2</vt:lpstr>
      <vt:lpstr>附幼3</vt:lpstr>
      <vt:lpstr>附幼4</vt:lpstr>
      <vt:lpstr>附幼5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User</cp:lastModifiedBy>
  <cp:lastPrinted>2024-10-23T04:18:41Z</cp:lastPrinted>
  <dcterms:created xsi:type="dcterms:W3CDTF">2016-06-03T03:04:41Z</dcterms:created>
  <dcterms:modified xsi:type="dcterms:W3CDTF">2024-10-23T04:19:17Z</dcterms:modified>
</cp:coreProperties>
</file>